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 Fikejs\OneDrive - Ing. Jan Fikejs\NPK - Kardio\D.1.4.SL_ELEKTRONICKE_KOMUNIKACE_PKN\"/>
    </mc:Choice>
  </mc:AlternateContent>
  <xr:revisionPtr revIDLastSave="0" documentId="13_ncr:1_{64734B37-2EE7-4B8E-A667-39F95D6854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kapitulace" sheetId="6" r:id="rId1"/>
    <sheet name="UKS" sheetId="5" r:id="rId2"/>
    <sheet name="SP" sheetId="22" r:id="rId3"/>
    <sheet name="Trasy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7" l="1"/>
  <c r="G24" i="17"/>
  <c r="I23" i="17"/>
  <c r="G23" i="17"/>
  <c r="I22" i="17"/>
  <c r="G22" i="17"/>
  <c r="I21" i="17"/>
  <c r="G21" i="17"/>
  <c r="I20" i="17"/>
  <c r="G20" i="17"/>
  <c r="G17" i="17" l="1"/>
  <c r="I17" i="17"/>
  <c r="G19" i="17"/>
  <c r="I19" i="17"/>
  <c r="I18" i="17"/>
  <c r="G18" i="17"/>
  <c r="I16" i="17"/>
  <c r="G16" i="17"/>
  <c r="G15" i="17"/>
  <c r="I15" i="17"/>
  <c r="G14" i="17"/>
  <c r="I14" i="17"/>
  <c r="I13" i="17"/>
  <c r="G13" i="17"/>
  <c r="G12" i="17"/>
  <c r="I12" i="17"/>
  <c r="I35" i="17"/>
  <c r="G35" i="17"/>
  <c r="I27" i="22"/>
  <c r="G27" i="22"/>
  <c r="G26" i="22"/>
  <c r="I26" i="22"/>
  <c r="G25" i="22"/>
  <c r="I25" i="22"/>
  <c r="I24" i="22"/>
  <c r="G24" i="22"/>
  <c r="I19" i="22"/>
  <c r="G19" i="22"/>
  <c r="D9" i="22"/>
  <c r="I9" i="22" s="1"/>
  <c r="I20" i="22"/>
  <c r="I21" i="22"/>
  <c r="I22" i="22"/>
  <c r="I23" i="22"/>
  <c r="G20" i="22"/>
  <c r="G21" i="22"/>
  <c r="G22" i="22"/>
  <c r="G23" i="22"/>
  <c r="I18" i="22"/>
  <c r="G18" i="22"/>
  <c r="I17" i="22"/>
  <c r="G17" i="22"/>
  <c r="G16" i="22"/>
  <c r="I16" i="22"/>
  <c r="G15" i="22"/>
  <c r="I15" i="22"/>
  <c r="G14" i="22"/>
  <c r="I14" i="22"/>
  <c r="I13" i="22"/>
  <c r="G13" i="22"/>
  <c r="I8" i="5"/>
  <c r="I9" i="5"/>
  <c r="G8" i="5"/>
  <c r="G9" i="5"/>
  <c r="I8" i="17"/>
  <c r="I9" i="17"/>
  <c r="I10" i="17"/>
  <c r="I11" i="17"/>
  <c r="G8" i="17"/>
  <c r="G9" i="17"/>
  <c r="G10" i="17"/>
  <c r="G11" i="17"/>
  <c r="I32" i="17"/>
  <c r="I31" i="17"/>
  <c r="G32" i="17"/>
  <c r="G31" i="17"/>
  <c r="G9" i="22" l="1"/>
  <c r="I28" i="17"/>
  <c r="G28" i="17"/>
  <c r="I26" i="17"/>
  <c r="G26" i="17"/>
  <c r="I12" i="22" l="1"/>
  <c r="G12" i="22"/>
  <c r="I11" i="22"/>
  <c r="G11" i="22"/>
  <c r="I10" i="22"/>
  <c r="G10" i="22"/>
  <c r="I8" i="22"/>
  <c r="G8" i="22"/>
  <c r="I7" i="22"/>
  <c r="G7" i="22"/>
  <c r="I6" i="22"/>
  <c r="G6" i="22"/>
  <c r="B9" i="6" l="1"/>
  <c r="I28" i="22" l="1"/>
  <c r="H30" i="22" s="1"/>
  <c r="G28" i="22"/>
  <c r="F30" i="22" s="1"/>
  <c r="F31" i="22" l="1"/>
  <c r="K9" i="6" s="1"/>
  <c r="I34" i="17" l="1"/>
  <c r="G34" i="17"/>
  <c r="G12" i="5"/>
  <c r="I12" i="5"/>
  <c r="G6" i="5"/>
  <c r="I6" i="5"/>
  <c r="I7" i="5"/>
  <c r="I10" i="5"/>
  <c r="I11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G7" i="5"/>
  <c r="G10" i="5"/>
  <c r="G11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H33" i="5" l="1"/>
  <c r="F33" i="5"/>
  <c r="I27" i="17"/>
  <c r="G27" i="17"/>
  <c r="I30" i="17" l="1"/>
  <c r="G30" i="17"/>
  <c r="I33" i="17"/>
  <c r="G33" i="17"/>
  <c r="G29" i="17" l="1"/>
  <c r="I7" i="17" l="1"/>
  <c r="G7" i="17"/>
  <c r="B10" i="6" l="1"/>
  <c r="I29" i="17" l="1"/>
  <c r="I25" i="17"/>
  <c r="G25" i="17"/>
  <c r="I6" i="17"/>
  <c r="G6" i="17"/>
  <c r="I36" i="17" l="1"/>
  <c r="H38" i="17" s="1"/>
  <c r="G36" i="17"/>
  <c r="F38" i="17" s="1"/>
  <c r="F39" i="17" l="1"/>
  <c r="K10" i="6" s="1"/>
  <c r="F34" i="5"/>
  <c r="B8" i="6" l="1"/>
  <c r="K8" i="6" l="1"/>
  <c r="K15" i="6" s="1"/>
  <c r="K17" i="6" l="1"/>
  <c r="K19" i="6" s="1"/>
</calcChain>
</file>

<file path=xl/sharedStrings.xml><?xml version="1.0" encoding="utf-8"?>
<sst xmlns="http://schemas.openxmlformats.org/spreadsheetml/2006/main" count="306" uniqueCount="135">
  <si>
    <t>Pol.</t>
  </si>
  <si>
    <t>Typové číslo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</si>
  <si>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</si>
  <si>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</si>
  <si>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</si>
  <si>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</si>
  <si>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</si>
  <si>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</si>
  <si>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</si>
  <si>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</si>
  <si>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</si>
  <si>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</si>
  <si>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Celkem materiál + montáž bez DPH</t>
  </si>
  <si>
    <t>Vyvazovací panel 1U, 5 vyvazovacích plastových ok</t>
  </si>
  <si>
    <t>Univerzální kabelážní systém (UKS)</t>
  </si>
  <si>
    <t>Skupinová kabelová příchytky včetně kotevního materiálu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</si>
  <si>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</si>
  <si>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</si>
  <si>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</si>
  <si>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</si>
  <si>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</si>
  <si>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</si>
  <si>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</si>
  <si>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</si>
  <si>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Měrná jednotka</t>
  </si>
  <si>
    <t>ks</t>
  </si>
  <si>
    <t>m</t>
  </si>
  <si>
    <t>kpl</t>
  </si>
  <si>
    <t xml:space="preserve">Počet </t>
  </si>
  <si>
    <t>Měření metalické přípojky, popis</t>
  </si>
  <si>
    <t>Napájecí panel  do 19“ racku, černý</t>
  </si>
  <si>
    <t>Vysekání drážky 3x3cm</t>
  </si>
  <si>
    <t>Dílenská dokumentace</t>
  </si>
  <si>
    <t>9.</t>
  </si>
  <si>
    <t>Modul RJ45, UTP cat.6, do panelů a zásuvek</t>
  </si>
  <si>
    <t>Krabice přístrojová rozvodná včetně vysekání lůžka, KU68</t>
  </si>
  <si>
    <t>10.</t>
  </si>
  <si>
    <t>hod</t>
  </si>
  <si>
    <t>Patch cord UTP cat. 6, 2m, šedý</t>
  </si>
  <si>
    <t>Společné kabelové trasy</t>
  </si>
  <si>
    <t>DPH - 21%</t>
  </si>
  <si>
    <t>Uspořádání a vyvázání kabeláže v datovém rozvaděči (svazkování kabeláže)</t>
  </si>
  <si>
    <t>11.</t>
  </si>
  <si>
    <t>LK 80x28 Krabice lištová pod přístroje</t>
  </si>
  <si>
    <t>Montážní sada M6 (šroub, matice, podložka ‑ sada 50 ks)</t>
  </si>
  <si>
    <t>Kapsa na dokumentaci A4, barva RAL 7035, samolepící</t>
  </si>
  <si>
    <t>Drobné práce (5%) a materiál (5%)</t>
  </si>
  <si>
    <t>12.</t>
  </si>
  <si>
    <t>13.</t>
  </si>
  <si>
    <t>Plastový háček malý 35x30 mm - čtvercový otvor 9x9  RAL7035</t>
  </si>
  <si>
    <t>7.</t>
  </si>
  <si>
    <t>8.</t>
  </si>
  <si>
    <t>Optická vana 19" 1U, bez čela, hloubka 21</t>
  </si>
  <si>
    <t>Čela optické vany</t>
  </si>
  <si>
    <t>Kazeta pro uložení optických svarů včetně dvou hřebínku pro uložení svarů</t>
  </si>
  <si>
    <t>Pigtail SC 9/125µm OS2, Easy Strip, délka 2m, žlutá</t>
  </si>
  <si>
    <t>Svár optického vlákna, včetně ochrany svaru</t>
  </si>
  <si>
    <t>Proměření a popis optických vláken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</si>
  <si>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</si>
  <si>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</si>
  <si>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</si>
  <si>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</si>
  <si>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</si>
  <si>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</si>
  <si>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</si>
  <si>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</si>
  <si>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</si>
  <si>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</si>
  <si>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</si>
  <si>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</si>
  <si>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</si>
  <si>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</si>
  <si>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</si>
  <si>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</si>
  <si>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</si>
  <si>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</si>
  <si>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Kabel UTP, cat.6,bezhalogenový, LSOH, 4 páry</t>
  </si>
  <si>
    <t>Patch panel 19" pro 24 modulů, prázdný</t>
  </si>
  <si>
    <t>Drobné práce (5%) a materiál (1%)</t>
  </si>
  <si>
    <t>Dvojzásuvka 2xRJ45 cat.6 UTP,  bez modulů</t>
  </si>
  <si>
    <t>Rámeček jednonásobný</t>
  </si>
  <si>
    <t>Rámeček dvojnásobný</t>
  </si>
  <si>
    <t>Průraz stěnou 250mm - 500mm</t>
  </si>
  <si>
    <t>Průraz stěnou 500mm - 1000mm</t>
  </si>
  <si>
    <t>Vedlejší náklady - cestovné + dopravné (dojezdová vzdálenost 50km)</t>
  </si>
  <si>
    <t>Systém sestra-pacient (SP)</t>
  </si>
  <si>
    <t>Optická spojka SC/APC, Simplexní,  SM 9/125</t>
  </si>
  <si>
    <t>Patch cord UTP cat. 6, 2m</t>
  </si>
  <si>
    <t>Trubka ohebná 32, střední mechanická odolnost, protahovacím drátem</t>
  </si>
  <si>
    <t>Trubka ohebná 20, střední mechanická odolnost, protahovacím drátem</t>
  </si>
  <si>
    <t>Sádrování</t>
  </si>
  <si>
    <t>Vysekání drážky 3x7cm</t>
  </si>
  <si>
    <t>Zazdění drážky</t>
  </si>
  <si>
    <t>Začištění drážky, konečná úprava</t>
  </si>
  <si>
    <t>Instakační kanál 140x70</t>
  </si>
  <si>
    <t>Vnitřní roh kanál 140x70</t>
  </si>
  <si>
    <t>Koncový díl kanálu 140x70</t>
  </si>
  <si>
    <t>Kryt spojovací kanálu 140x70</t>
  </si>
  <si>
    <t>Stavební úpravy pro instalaci lůžkových ramp na ventily med. Plynů v PKN, budova č.4 Kardio - Arytmo PARDUBICE</t>
  </si>
  <si>
    <t>Datový rozvaděč nástěnný 800x800x45U</t>
  </si>
  <si>
    <t>Jističová lišta 3U rozebíratelná DIN RAL7035</t>
  </si>
  <si>
    <t>19' polička s perforací 1U/450mm, max.nosnost 40kg RAL7035</t>
  </si>
  <si>
    <t>Univerzální FO kabel A/I‑DQ(ZN)BH 24x 9/125µm OS2,LS0H‑3, Dca, Nekovové prvky, ochrana proti hlodavcům, černý plášť, 8mm, 5000N</t>
  </si>
  <si>
    <t>Kabel JYTY 2x1</t>
  </si>
  <si>
    <t>Sesterský terminál - dotykový LCD</t>
  </si>
  <si>
    <t>Systémová zásuvka</t>
  </si>
  <si>
    <t>Systémová zásuvka basic, s ručícím a volacím tlačítkem</t>
  </si>
  <si>
    <t>Lůžkové tlačítko BASIC s pohyblivým přívodem BT-B, 2x volací tlačítko, 2x ovládání světel</t>
  </si>
  <si>
    <t>Pokojové signalizační světlo, 5 barev</t>
  </si>
  <si>
    <t>Systémový switch, 2 kruhové linky, 8x LAN port, 1x GB uplink, 24V, multicast, QoS</t>
  </si>
  <si>
    <t>Napájecí zdroj 24V/240W/10A</t>
  </si>
  <si>
    <t>Napájecí flexo kabel 3x2,5,  3m, černá</t>
  </si>
  <si>
    <t>Nástěnný držák pacientského terminálu</t>
  </si>
  <si>
    <t>Konektor RJ45 včetně punčošky</t>
  </si>
  <si>
    <t>Přídržný klip pro kabel pacientského termínu na rampu lůžka</t>
  </si>
  <si>
    <t>Jednoduchá krabice pro nástěnnou montáž</t>
  </si>
  <si>
    <t>Dvojitá krabice pro nástěnnou montáž</t>
  </si>
  <si>
    <t>Nastavení oživení a konfigurace systému včetně zaškolení obsluhy</t>
  </si>
  <si>
    <t>Projení do sítě LAN a konfigurace nového oddělné do stávající databáze systému sestra-pacient, která je uložena na centrálním serveru.</t>
  </si>
  <si>
    <t>Rozebrání a zpětné zadělání rastrového podhledu</t>
  </si>
  <si>
    <t>Instalační lišta 40x40 s ochranou fólií</t>
  </si>
  <si>
    <t>Koncový díl lišty 40x40</t>
  </si>
  <si>
    <t xml:space="preserve">ks </t>
  </si>
  <si>
    <t>Kryt odbočný lišta 40x40</t>
  </si>
  <si>
    <t>Kryt spojovací lišty 40x40</t>
  </si>
  <si>
    <t>Instakační kanál 100x40</t>
  </si>
  <si>
    <t>Koncový díl kanálu 100x40</t>
  </si>
  <si>
    <t>Kryt spojovací lišty 100x40</t>
  </si>
  <si>
    <t>Přpážka do kanálu 100x40</t>
  </si>
  <si>
    <t>Kabelový žlab drátěný 100x50</t>
  </si>
  <si>
    <t xml:space="preserve">Spojka žlabu </t>
  </si>
  <si>
    <t>Držák pro závěs žlabu šíře 100mm</t>
  </si>
  <si>
    <t>Závitová tyč závitová tyč 8mm/1m</t>
  </si>
  <si>
    <t>Kovová hmoždinka M8</t>
  </si>
  <si>
    <t>D.1.4.SL.05 ELEKTRONICKÉ KOMUNIKACE
NEOCENĚNÝ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</si>
</sst>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Arial CE"/>
      <family val="2"/>
      <charset val="238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6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794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3" applyProtection="0">
      <alignment vertical="center"/>
    </xf>
    <xf numFmtId="49" fontId="26" fillId="0" borderId="44" applyNumberFormat="0" applyFont="0" applyAlignment="0">
      <alignment horizontal="left" vertical="center" wrapText="1"/>
    </xf>
    <xf numFmtId="170" fontId="36" fillId="0" borderId="43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5"/>
    <xf numFmtId="10" fontId="25" fillId="6" borderId="21" applyNumberFormat="0" applyBorder="0" applyAlignment="0" applyProtection="0"/>
    <xf numFmtId="0" fontId="32" fillId="7" borderId="43" applyAlignment="0">
      <protection locked="0"/>
    </xf>
    <xf numFmtId="0" fontId="17" fillId="0" borderId="0"/>
    <xf numFmtId="0" fontId="13" fillId="2" borderId="46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3">
      <alignment vertical="center"/>
      <protection locked="0"/>
    </xf>
    <xf numFmtId="0" fontId="33" fillId="0" borderId="43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3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3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1" applyFill="0">
      <alignment horizontal="right" vertical="center"/>
    </xf>
    <xf numFmtId="0" fontId="26" fillId="0" borderId="21">
      <alignment horizontal="left" vertical="center" wrapText="1"/>
    </xf>
    <xf numFmtId="170" fontId="37" fillId="8" borderId="43" applyProtection="0">
      <alignment vertical="center"/>
    </xf>
    <xf numFmtId="0" fontId="27" fillId="0" borderId="0"/>
    <xf numFmtId="170" fontId="24" fillId="9" borderId="43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47">
      <alignment vertical="center"/>
    </xf>
    <xf numFmtId="0" fontId="9" fillId="0" borderId="0" applyFill="0" applyBorder="0">
      <alignment vertical="center"/>
    </xf>
    <xf numFmtId="171" fontId="43" fillId="0" borderId="47"/>
    <xf numFmtId="172" fontId="43" fillId="0" borderId="48"/>
    <xf numFmtId="0" fontId="9" fillId="0" borderId="47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49" applyNumberFormat="0" applyAlignment="0" applyProtection="0"/>
    <xf numFmtId="0" fontId="51" fillId="20" borderId="0" applyNumberFormat="0" applyBorder="0" applyAlignment="0" applyProtection="0"/>
    <xf numFmtId="0" fontId="52" fillId="30" borderId="50" applyNumberFormat="0" applyAlignment="0" applyProtection="0"/>
    <xf numFmtId="0" fontId="53" fillId="30" borderId="50" applyNumberFormat="0" applyAlignment="0" applyProtection="0"/>
    <xf numFmtId="0" fontId="54" fillId="0" borderId="51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0" applyNumberFormat="0" applyAlignment="0" applyProtection="0"/>
    <xf numFmtId="0" fontId="59" fillId="0" borderId="51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5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0" applyNumberFormat="0" applyAlignment="0" applyProtection="0"/>
    <xf numFmtId="0" fontId="73" fillId="55" borderId="55" applyNumberFormat="0" applyAlignment="0" applyProtection="0"/>
    <xf numFmtId="0" fontId="71" fillId="57" borderId="55" applyNumberFormat="0" applyAlignment="0" applyProtection="0"/>
    <xf numFmtId="0" fontId="71" fillId="57" borderId="55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6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57" applyBorder="0" applyProtection="0">
      <alignment horizontal="left"/>
    </xf>
    <xf numFmtId="189" fontId="12" fillId="0" borderId="0" applyBorder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57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58" applyNumberFormat="0" applyFont="0" applyAlignment="0" applyProtection="0"/>
    <xf numFmtId="0" fontId="40" fillId="32" borderId="58" applyNumberFormat="0" applyFont="0" applyAlignment="0" applyProtection="0"/>
    <xf numFmtId="1" fontId="56" fillId="0" borderId="0" applyFont="0" applyFill="0" applyBorder="0" applyAlignment="0" applyProtection="0"/>
    <xf numFmtId="0" fontId="79" fillId="30" borderId="49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1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58" applyNumberFormat="0" applyAlignment="0" applyProtection="0"/>
    <xf numFmtId="0" fontId="81" fillId="0" borderId="56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59" applyNumberFormat="0" applyFill="0" applyAlignment="0" applyProtection="0"/>
    <xf numFmtId="0" fontId="74" fillId="0" borderId="56" applyNumberFormat="0" applyFill="0" applyAlignment="0" applyProtection="0"/>
    <xf numFmtId="4" fontId="59" fillId="59" borderId="60" applyNumberFormat="0" applyProtection="0">
      <alignment vertical="center"/>
    </xf>
    <xf numFmtId="4" fontId="83" fillId="60" borderId="60" applyNumberFormat="0" applyProtection="0">
      <alignment vertical="center"/>
    </xf>
    <xf numFmtId="4" fontId="59" fillId="61" borderId="60" applyNumberFormat="0" applyProtection="0">
      <alignment horizontal="left" vertical="center" indent="1"/>
    </xf>
    <xf numFmtId="0" fontId="59" fillId="60" borderId="60" applyNumberFormat="0" applyProtection="0">
      <alignment horizontal="left" vertical="top"/>
    </xf>
    <xf numFmtId="4" fontId="84" fillId="62" borderId="60" applyNumberFormat="0" applyProtection="0">
      <alignment horizontal="right" vertical="center"/>
    </xf>
    <xf numFmtId="4" fontId="46" fillId="31" borderId="60" applyNumberFormat="0" applyProtection="0">
      <alignment horizontal="right" vertical="center"/>
    </xf>
    <xf numFmtId="4" fontId="46" fillId="52" borderId="60" applyNumberFormat="0" applyProtection="0">
      <alignment horizontal="right" vertical="center"/>
    </xf>
    <xf numFmtId="4" fontId="46" fillId="38" borderId="60" applyNumberFormat="0" applyProtection="0">
      <alignment horizontal="right" vertical="center"/>
    </xf>
    <xf numFmtId="4" fontId="46" fillId="49" borderId="60" applyNumberFormat="0" applyProtection="0">
      <alignment horizontal="right" vertical="center"/>
    </xf>
    <xf numFmtId="4" fontId="46" fillId="54" borderId="60" applyNumberFormat="0" applyProtection="0">
      <alignment horizontal="right" vertical="center"/>
    </xf>
    <xf numFmtId="4" fontId="46" fillId="53" borderId="60" applyNumberFormat="0" applyProtection="0">
      <alignment horizontal="right" vertical="center"/>
    </xf>
    <xf numFmtId="4" fontId="46" fillId="59" borderId="60" applyNumberFormat="0" applyProtection="0">
      <alignment horizontal="right" vertical="center"/>
    </xf>
    <xf numFmtId="4" fontId="46" fillId="36" borderId="60" applyNumberFormat="0" applyProtection="0">
      <alignment horizontal="right" vertical="center"/>
    </xf>
    <xf numFmtId="4" fontId="59" fillId="0" borderId="61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0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63" borderId="60" applyNumberFormat="0" applyProtection="0">
      <alignment horizontal="left" vertical="top"/>
    </xf>
    <xf numFmtId="0" fontId="9" fillId="63" borderId="60" applyNumberFormat="0" applyProtection="0">
      <alignment horizontal="left" vertical="top"/>
    </xf>
    <xf numFmtId="0" fontId="9" fillId="64" borderId="60" applyNumberFormat="0" applyProtection="0">
      <alignment horizontal="left" vertical="center" indent="1"/>
    </xf>
    <xf numFmtId="0" fontId="9" fillId="64" borderId="60" applyNumberFormat="0" applyProtection="0">
      <alignment horizontal="left" vertical="center" indent="1"/>
    </xf>
    <xf numFmtId="0" fontId="9" fillId="65" borderId="60" applyNumberFormat="0" applyProtection="0">
      <alignment horizontal="left" vertical="top"/>
    </xf>
    <xf numFmtId="0" fontId="9" fillId="65" borderId="60" applyNumberFormat="0" applyProtection="0">
      <alignment horizontal="left" vertical="top"/>
    </xf>
    <xf numFmtId="0" fontId="86" fillId="26" borderId="60" applyNumberFormat="0" applyProtection="0">
      <alignment horizontal="center"/>
    </xf>
    <xf numFmtId="0" fontId="9" fillId="66" borderId="60" applyNumberFormat="0" applyProtection="0">
      <alignment horizontal="left" vertical="top"/>
    </xf>
    <xf numFmtId="0" fontId="9" fillId="66" borderId="60" applyNumberFormat="0" applyProtection="0">
      <alignment horizontal="left" vertical="top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top" indent="1"/>
    </xf>
    <xf numFmtId="0" fontId="9" fillId="2" borderId="60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0" applyNumberFormat="0" applyProtection="0">
      <alignment vertical="center"/>
    </xf>
    <xf numFmtId="4" fontId="87" fillId="6" borderId="60" applyNumberFormat="0" applyProtection="0">
      <alignment vertical="center"/>
    </xf>
    <xf numFmtId="4" fontId="46" fillId="6" borderId="60" applyNumberFormat="0" applyProtection="0">
      <alignment horizontal="left" vertical="center" indent="1"/>
    </xf>
    <xf numFmtId="0" fontId="46" fillId="6" borderId="60" applyNumberFormat="0" applyProtection="0">
      <alignment horizontal="left" vertical="top" indent="1"/>
    </xf>
    <xf numFmtId="4" fontId="46" fillId="22" borderId="60" applyNumberFormat="0" applyProtection="0">
      <alignment horizontal="right" vertical="center"/>
    </xf>
    <xf numFmtId="4" fontId="87" fillId="67" borderId="60" applyNumberFormat="0" applyProtection="0">
      <alignment horizontal="right" vertical="center"/>
    </xf>
    <xf numFmtId="4" fontId="46" fillId="68" borderId="60" applyNumberFormat="0" applyProtection="0">
      <alignment horizontal="left" vertical="center" indent="1"/>
    </xf>
    <xf numFmtId="0" fontId="46" fillId="26" borderId="60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0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1" applyNumberFormat="0" applyAlignment="0">
      <alignment horizontal="left"/>
    </xf>
    <xf numFmtId="0" fontId="91" fillId="0" borderId="62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3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1" applyNumberFormat="0" applyFill="0" applyAlignment="0" applyProtection="0"/>
    <xf numFmtId="0" fontId="94" fillId="0" borderId="20">
      <alignment horizontal="left" vertical="center"/>
    </xf>
    <xf numFmtId="0" fontId="95" fillId="0" borderId="0" applyNumberFormat="0" applyFill="0" applyBorder="0" applyAlignment="0" applyProtection="0"/>
    <xf numFmtId="0" fontId="96" fillId="0" borderId="52" applyNumberFormat="0" applyFill="0" applyAlignment="0" applyProtection="0"/>
    <xf numFmtId="0" fontId="97" fillId="0" borderId="53" applyNumberFormat="0" applyFill="0" applyAlignment="0" applyProtection="0"/>
    <xf numFmtId="0" fontId="98" fillId="0" borderId="54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6" applyNumberFormat="0" applyFill="0" applyAlignment="0" applyProtection="0"/>
    <xf numFmtId="0" fontId="72" fillId="29" borderId="50" applyNumberFormat="0" applyAlignment="0" applyProtection="0"/>
    <xf numFmtId="0" fontId="11" fillId="0" borderId="0"/>
    <xf numFmtId="0" fontId="100" fillId="69" borderId="50" applyNumberFormat="0" applyAlignment="0" applyProtection="0"/>
    <xf numFmtId="0" fontId="53" fillId="16" borderId="50" applyNumberFormat="0" applyAlignment="0" applyProtection="0"/>
    <xf numFmtId="0" fontId="79" fillId="16" borderId="49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5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</cellStyleXfs>
  <cellXfs count="120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7" fillId="0" borderId="11" xfId="1" applyFont="1" applyBorder="1" applyAlignment="1" applyProtection="1">
      <alignment horizontal="left" vertical="center"/>
      <protection hidden="1"/>
    </xf>
    <xf numFmtId="0" fontId="8" fillId="0" borderId="11" xfId="1" applyFont="1" applyBorder="1" applyAlignment="1" applyProtection="1">
      <alignment vertical="center" wrapText="1"/>
      <protection hidden="1"/>
    </xf>
    <xf numFmtId="3" fontId="8" fillId="0" borderId="11" xfId="1" applyNumberFormat="1" applyFont="1" applyBorder="1" applyAlignment="1" applyProtection="1">
      <alignment horizontal="center" vertical="center" wrapText="1"/>
      <protection hidden="1"/>
    </xf>
    <xf numFmtId="4" fontId="8" fillId="0" borderId="11" xfId="1" applyNumberFormat="1" applyFont="1" applyBorder="1" applyAlignment="1" applyProtection="1">
      <alignment vertical="center" wrapText="1"/>
      <protection hidden="1"/>
    </xf>
    <xf numFmtId="4" fontId="8" fillId="0" borderId="12" xfId="1" applyNumberFormat="1" applyFont="1" applyBorder="1" applyAlignment="1" applyProtection="1">
      <alignment horizontal="righ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11" fillId="3" borderId="15" xfId="1" applyFont="1" applyFill="1" applyBorder="1" applyAlignment="1" applyProtection="1">
      <alignment horizontal="left" vertical="center"/>
      <protection hidden="1"/>
    </xf>
    <xf numFmtId="0" fontId="8" fillId="0" borderId="16" xfId="1" applyFont="1" applyBorder="1" applyAlignment="1" applyProtection="1">
      <alignment vertical="center"/>
      <protection hidden="1"/>
    </xf>
    <xf numFmtId="3" fontId="8" fillId="0" borderId="16" xfId="1" applyNumberFormat="1" applyFont="1" applyBorder="1" applyAlignment="1" applyProtection="1">
      <alignment horizontal="center" vertical="center"/>
      <protection hidden="1"/>
    </xf>
    <xf numFmtId="0" fontId="11" fillId="2" borderId="15" xfId="1" applyFont="1" applyFill="1" applyBorder="1" applyAlignment="1" applyProtection="1">
      <alignment horizontal="left" vertical="center"/>
      <protection hidden="1"/>
    </xf>
    <xf numFmtId="0" fontId="8" fillId="2" borderId="16" xfId="1" applyFont="1" applyFill="1" applyBorder="1" applyAlignment="1" applyProtection="1">
      <alignment vertical="center"/>
      <protection hidden="1"/>
    </xf>
    <xf numFmtId="3" fontId="8" fillId="2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9" xfId="1" applyFont="1" applyBorder="1" applyAlignment="1" applyProtection="1">
      <alignment horizontal="center" vertical="center" wrapText="1"/>
      <protection hidden="1"/>
    </xf>
    <xf numFmtId="0" fontId="6" fillId="2" borderId="24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5" xfId="3" applyFont="1" applyFill="1" applyBorder="1" applyAlignment="1">
      <alignment horizontal="center" vertical="center"/>
    </xf>
    <xf numFmtId="0" fontId="17" fillId="2" borderId="26" xfId="3" applyFont="1" applyFill="1" applyBorder="1" applyAlignment="1">
      <alignment horizontal="left" vertical="center"/>
    </xf>
    <xf numFmtId="0" fontId="15" fillId="2" borderId="27" xfId="3" applyFont="1" applyFill="1" applyBorder="1" applyAlignment="1">
      <alignment vertical="center"/>
    </xf>
    <xf numFmtId="0" fontId="18" fillId="2" borderId="27" xfId="3" applyFont="1" applyFill="1" applyBorder="1" applyAlignment="1">
      <alignment vertical="center"/>
    </xf>
    <xf numFmtId="166" fontId="19" fillId="2" borderId="28" xfId="3" applyNumberFormat="1" applyFont="1" applyFill="1" applyBorder="1" applyAlignment="1">
      <alignment horizontal="center" vertical="center"/>
    </xf>
    <xf numFmtId="0" fontId="15" fillId="3" borderId="31" xfId="3" applyFont="1" applyFill="1" applyBorder="1" applyAlignment="1">
      <alignment horizontal="left" vertical="center"/>
    </xf>
    <xf numFmtId="0" fontId="15" fillId="3" borderId="14" xfId="3" applyFont="1" applyFill="1" applyBorder="1" applyAlignment="1">
      <alignment vertical="center"/>
    </xf>
    <xf numFmtId="0" fontId="15" fillId="3" borderId="10" xfId="3" applyFont="1" applyFill="1" applyBorder="1" applyAlignment="1">
      <alignment vertical="center"/>
    </xf>
    <xf numFmtId="0" fontId="17" fillId="2" borderId="33" xfId="3" applyFont="1" applyFill="1" applyBorder="1" applyAlignment="1">
      <alignment horizontal="left" vertical="center"/>
    </xf>
    <xf numFmtId="0" fontId="17" fillId="2" borderId="34" xfId="3" applyFont="1" applyFill="1" applyBorder="1" applyAlignment="1">
      <alignment vertical="center"/>
    </xf>
    <xf numFmtId="166" fontId="17" fillId="2" borderId="35" xfId="3" applyNumberFormat="1" applyFont="1" applyFill="1" applyBorder="1" applyAlignment="1">
      <alignment horizontal="right" vertical="center"/>
    </xf>
    <xf numFmtId="0" fontId="16" fillId="3" borderId="36" xfId="3" applyFont="1" applyFill="1" applyBorder="1" applyAlignment="1">
      <alignment horizontal="center" vertical="center"/>
    </xf>
    <xf numFmtId="0" fontId="2" fillId="3" borderId="37" xfId="3" applyFont="1" applyFill="1" applyBorder="1" applyAlignment="1">
      <alignment vertical="center"/>
    </xf>
    <xf numFmtId="0" fontId="9" fillId="3" borderId="37" xfId="3" applyFont="1" applyFill="1" applyBorder="1" applyAlignment="1">
      <alignment vertical="center"/>
    </xf>
    <xf numFmtId="166" fontId="20" fillId="3" borderId="38" xfId="4" applyNumberFormat="1" applyFont="1" applyFill="1" applyBorder="1" applyAlignment="1">
      <alignment horizontal="left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1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6" fontId="9" fillId="0" borderId="32" xfId="3" applyNumberFormat="1" applyFont="1" applyBorder="1" applyAlignment="1">
      <alignment horizontal="right" vertical="center"/>
    </xf>
    <xf numFmtId="3" fontId="8" fillId="0" borderId="11" xfId="1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3" fontId="7" fillId="0" borderId="11" xfId="1" applyNumberFormat="1" applyFont="1" applyBorder="1" applyAlignment="1">
      <alignment horizontal="center" vertical="center" wrapText="1"/>
    </xf>
    <xf numFmtId="4" fontId="7" fillId="0" borderId="11" xfId="1" applyNumberFormat="1" applyFont="1" applyBorder="1" applyAlignment="1">
      <alignment vertical="center" wrapText="1"/>
    </xf>
    <xf numFmtId="3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53" applyFont="1" applyBorder="1" applyAlignment="1">
      <alignment vertical="center" wrapText="1"/>
    </xf>
    <xf numFmtId="4" fontId="8" fillId="0" borderId="11" xfId="1" applyNumberFormat="1" applyFont="1" applyBorder="1" applyAlignment="1" applyProtection="1">
      <alignment vertical="center" wrapText="1"/>
      <protection locked="0"/>
    </xf>
    <xf numFmtId="49" fontId="15" fillId="0" borderId="29" xfId="3" applyNumberFormat="1" applyFont="1" applyFill="1" applyBorder="1" applyAlignment="1">
      <alignment horizontal="center" vertical="center"/>
    </xf>
    <xf numFmtId="166" fontId="9" fillId="0" borderId="30" xfId="3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 applyProtection="1">
      <alignment horizontal="left" vertical="center" wrapText="1"/>
      <protection hidden="1"/>
    </xf>
    <xf numFmtId="0" fontId="8" fillId="0" borderId="11" xfId="1" applyFont="1" applyFill="1" applyBorder="1" applyAlignment="1">
      <alignment vertical="center" wrapText="1"/>
    </xf>
    <xf numFmtId="3" fontId="8" fillId="0" borderId="11" xfId="1" applyNumberFormat="1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vertical="center" wrapText="1"/>
    </xf>
    <xf numFmtId="4" fontId="8" fillId="0" borderId="11" xfId="1" applyNumberFormat="1" applyFont="1" applyFill="1" applyBorder="1" applyAlignment="1" applyProtection="1">
      <alignment vertical="center" wrapText="1"/>
      <protection hidden="1"/>
    </xf>
    <xf numFmtId="4" fontId="8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1" xfId="1" applyFont="1" applyFill="1" applyBorder="1" applyAlignment="1" applyProtection="1">
      <alignment vertical="center" wrapText="1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8" fillId="0" borderId="11" xfId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0" borderId="31" xfId="3" applyFont="1" applyFill="1" applyBorder="1" applyAlignment="1">
      <alignment horizontal="left" vertical="center" wrapText="1"/>
    </xf>
    <xf numFmtId="0" fontId="0" fillId="0" borderId="14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5" fillId="0" borderId="31" xfId="3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111" fillId="3" borderId="0" xfId="3" applyFont="1" applyFill="1" applyAlignment="1">
      <alignment horizontal="center" vertical="center" wrapText="1"/>
    </xf>
    <xf numFmtId="4" fontId="15" fillId="0" borderId="31" xfId="3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5" fillId="0" borderId="31" xfId="3" applyFont="1" applyFill="1" applyBorder="1" applyAlignment="1">
      <alignment horizontal="left" vertical="center"/>
    </xf>
    <xf numFmtId="4" fontId="11" fillId="2" borderId="17" xfId="1" applyNumberFormat="1" applyFont="1" applyFill="1" applyBorder="1" applyAlignment="1" applyProtection="1">
      <alignment horizontal="right" vertical="center"/>
      <protection hidden="1"/>
    </xf>
    <xf numFmtId="4" fontId="11" fillId="2" borderId="16" xfId="1" applyNumberFormat="1" applyFont="1" applyFill="1" applyBorder="1" applyAlignment="1" applyProtection="1">
      <alignment horizontal="right" vertical="center"/>
      <protection hidden="1"/>
    </xf>
    <xf numFmtId="4" fontId="11" fillId="2" borderId="19" xfId="1" applyNumberFormat="1" applyFont="1" applyFill="1" applyBorder="1" applyAlignment="1" applyProtection="1">
      <alignment horizontal="right" vertical="center"/>
      <protection hidden="1"/>
    </xf>
    <xf numFmtId="4" fontId="11" fillId="0" borderId="17" xfId="1" applyNumberFormat="1" applyFont="1" applyBorder="1" applyAlignment="1" applyProtection="1">
      <alignment horizontal="right" vertical="center"/>
      <protection hidden="1"/>
    </xf>
    <xf numFmtId="4" fontId="11" fillId="0" borderId="18" xfId="1" applyNumberFormat="1" applyFont="1" applyBorder="1" applyAlignment="1" applyProtection="1">
      <alignment horizontal="right" vertical="center"/>
      <protection hidden="1"/>
    </xf>
    <xf numFmtId="4" fontId="11" fillId="0" borderId="16" xfId="1" applyNumberFormat="1" applyFont="1" applyBorder="1" applyAlignment="1" applyProtection="1">
      <alignment horizontal="right" vertical="center"/>
      <protection hidden="1"/>
    </xf>
    <xf numFmtId="4" fontId="11" fillId="0" borderId="19" xfId="1" applyNumberFormat="1" applyFont="1" applyBorder="1" applyAlignment="1" applyProtection="1">
      <alignment horizontal="right" vertical="center"/>
      <protection hidden="1"/>
    </xf>
    <xf numFmtId="0" fontId="7" fillId="0" borderId="64" xfId="1" applyFont="1" applyBorder="1" applyAlignment="1" applyProtection="1">
      <alignment horizontal="center" vertical="center" wrapText="1"/>
      <protection hidden="1"/>
    </xf>
    <xf numFmtId="0" fontId="7" fillId="0" borderId="65" xfId="1" applyFont="1" applyBorder="1" applyAlignment="1" applyProtection="1">
      <alignment horizontal="center" vertical="center" wrapText="1"/>
      <protection hidden="1"/>
    </xf>
    <xf numFmtId="0" fontId="7" fillId="0" borderId="66" xfId="1" applyFont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22" xfId="1" applyFont="1" applyBorder="1" applyAlignment="1" applyProtection="1">
      <alignment horizontal="left" vertical="center" wrapText="1"/>
      <protection hidden="1"/>
    </xf>
    <xf numFmtId="0" fontId="7" fillId="0" borderId="23" xfId="1" applyFont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</cellXfs>
  <cellStyles count="1794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workbookViewId="0">
      <selection activeCell="E15" sqref="E15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  <col min="14" max="14" width="11.85546875" customWidth="1"/>
  </cols>
  <sheetData>
    <row r="1" spans="1:13" ht="42.75" customHeight="1">
      <c r="A1" s="79" t="s">
        <v>134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3" ht="21.7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3" ht="60.75" customHeight="1">
      <c r="A3" s="25" t="s">
        <v>16</v>
      </c>
      <c r="B3" s="25"/>
      <c r="C3" s="25"/>
      <c r="D3" s="81" t="s">
        <v>98</v>
      </c>
      <c r="E3" s="81"/>
      <c r="F3" s="81"/>
      <c r="G3" s="81"/>
      <c r="H3" s="81"/>
      <c r="I3" s="81"/>
      <c r="J3" s="81"/>
      <c r="K3" s="82"/>
    </row>
    <row r="4" spans="1:13" ht="15.75" customHeight="1">
      <c r="A4" s="25"/>
      <c r="B4" s="25"/>
      <c r="C4" s="25"/>
      <c r="D4" s="50"/>
      <c r="E4" s="50"/>
      <c r="F4" s="50"/>
      <c r="G4" s="50"/>
      <c r="H4" s="50"/>
      <c r="I4" s="50"/>
      <c r="J4" s="50"/>
      <c r="K4" s="51"/>
      <c r="M4" s="56"/>
    </row>
    <row r="5" spans="1:13" ht="21" customHeight="1">
      <c r="A5" s="83" t="s">
        <v>17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5.75" thickBot="1">
      <c r="A6" s="26"/>
      <c r="B6" s="27"/>
      <c r="C6" s="27"/>
      <c r="D6" s="27"/>
      <c r="E6" s="27"/>
      <c r="F6" s="27"/>
      <c r="G6" s="27"/>
      <c r="H6" s="27"/>
      <c r="I6" s="27"/>
      <c r="J6" s="27"/>
      <c r="K6" s="28"/>
    </row>
    <row r="7" spans="1:13" ht="20.100000000000001" customHeight="1" thickTop="1">
      <c r="A7" s="29" t="s">
        <v>0</v>
      </c>
      <c r="B7" s="30" t="s">
        <v>18</v>
      </c>
      <c r="C7" s="31"/>
      <c r="D7" s="31"/>
      <c r="E7" s="31"/>
      <c r="F7" s="31"/>
      <c r="G7" s="31"/>
      <c r="H7" s="31"/>
      <c r="I7" s="32"/>
      <c r="J7" s="31"/>
      <c r="K7" s="33" t="s">
        <v>19</v>
      </c>
    </row>
    <row r="8" spans="1:13" ht="21" customHeight="1">
      <c r="A8" s="66" t="s">
        <v>6</v>
      </c>
      <c r="B8" s="95" t="str">
        <f>UKS!B1</f>
        <v>Univerzální kabelážní systém (UKS)</v>
      </c>
      <c r="C8" s="93"/>
      <c r="D8" s="93"/>
      <c r="E8" s="93"/>
      <c r="F8" s="93"/>
      <c r="G8" s="93"/>
      <c r="H8" s="93"/>
      <c r="I8" s="93"/>
      <c r="J8" s="94"/>
      <c r="K8" s="67">
        <f>UKS!F34</f>
        <v>0</v>
      </c>
    </row>
    <row r="9" spans="1:13" ht="21" customHeight="1">
      <c r="A9" s="66" t="s">
        <v>7</v>
      </c>
      <c r="B9" s="85" t="str">
        <f>SP!B1</f>
        <v>Systém sestra-pacient (SP)</v>
      </c>
      <c r="C9" s="86"/>
      <c r="D9" s="86"/>
      <c r="E9" s="86"/>
      <c r="F9" s="86"/>
      <c r="G9" s="86"/>
      <c r="H9" s="86"/>
      <c r="I9" s="86"/>
      <c r="J9" s="87"/>
      <c r="K9" s="67">
        <f>SP!F31</f>
        <v>0</v>
      </c>
    </row>
    <row r="10" spans="1:13" ht="21" customHeight="1">
      <c r="A10" s="66" t="s">
        <v>9</v>
      </c>
      <c r="B10" s="92" t="str">
        <f>Trasy!B1</f>
        <v>Společné kabelové trasy</v>
      </c>
      <c r="C10" s="93"/>
      <c r="D10" s="93"/>
      <c r="E10" s="93"/>
      <c r="F10" s="93"/>
      <c r="G10" s="93"/>
      <c r="H10" s="93"/>
      <c r="I10" s="93"/>
      <c r="J10" s="94"/>
      <c r="K10" s="67">
        <f>Trasy!F39</f>
        <v>0</v>
      </c>
    </row>
    <row r="11" spans="1:13" ht="21" customHeight="1">
      <c r="A11" s="66" t="s">
        <v>10</v>
      </c>
      <c r="B11" s="88" t="s">
        <v>84</v>
      </c>
      <c r="C11" s="89"/>
      <c r="D11" s="89"/>
      <c r="E11" s="89"/>
      <c r="F11" s="89"/>
      <c r="G11" s="89"/>
      <c r="H11" s="89"/>
      <c r="I11" s="89"/>
      <c r="J11" s="90"/>
      <c r="K11" s="57">
        <v>0</v>
      </c>
      <c r="M11" s="77"/>
    </row>
    <row r="12" spans="1:13" ht="21" customHeight="1">
      <c r="A12" s="66" t="s">
        <v>11</v>
      </c>
      <c r="B12" s="34" t="s">
        <v>23</v>
      </c>
      <c r="C12" s="35"/>
      <c r="D12" s="35"/>
      <c r="E12" s="35"/>
      <c r="F12" s="35"/>
      <c r="G12" s="35"/>
      <c r="H12" s="35"/>
      <c r="I12" s="35"/>
      <c r="J12" s="36"/>
      <c r="K12" s="57">
        <v>0</v>
      </c>
    </row>
    <row r="13" spans="1:13" ht="21" customHeight="1">
      <c r="A13" s="66" t="s">
        <v>50</v>
      </c>
      <c r="B13" s="34" t="s">
        <v>32</v>
      </c>
      <c r="C13" s="35"/>
      <c r="D13" s="35"/>
      <c r="E13" s="35"/>
      <c r="F13" s="35"/>
      <c r="G13" s="35"/>
      <c r="H13" s="35"/>
      <c r="I13" s="35"/>
      <c r="J13" s="36"/>
      <c r="K13" s="57">
        <v>0</v>
      </c>
    </row>
    <row r="14" spans="1:13" ht="21" customHeight="1">
      <c r="A14" s="66" t="s">
        <v>51</v>
      </c>
      <c r="B14" s="34" t="s">
        <v>22</v>
      </c>
      <c r="C14" s="35"/>
      <c r="D14" s="35"/>
      <c r="E14" s="35"/>
      <c r="F14" s="35"/>
      <c r="G14" s="35"/>
      <c r="H14" s="35"/>
      <c r="I14" s="35"/>
      <c r="J14" s="36"/>
      <c r="K14" s="57">
        <v>0</v>
      </c>
    </row>
    <row r="15" spans="1:13" ht="20.100000000000001" customHeight="1" thickBot="1">
      <c r="A15" s="37" t="s">
        <v>20</v>
      </c>
      <c r="B15" s="38"/>
      <c r="C15" s="38"/>
      <c r="D15" s="38"/>
      <c r="E15" s="38"/>
      <c r="F15" s="38"/>
      <c r="G15" s="38"/>
      <c r="H15" s="38"/>
      <c r="I15" s="38"/>
      <c r="J15" s="38"/>
      <c r="K15" s="39">
        <f>SUM(K8:K14)</f>
        <v>0</v>
      </c>
      <c r="M15" s="54"/>
    </row>
    <row r="16" spans="1:13" ht="20.100000000000001" customHeight="1" thickBot="1">
      <c r="A16" s="40"/>
      <c r="B16" s="41"/>
      <c r="C16" s="42"/>
      <c r="D16" s="42"/>
      <c r="E16" s="42"/>
      <c r="F16" s="42"/>
      <c r="G16" s="42"/>
      <c r="H16" s="42"/>
      <c r="I16" s="42"/>
      <c r="J16" s="42"/>
      <c r="K16" s="43"/>
    </row>
    <row r="17" spans="1:11" ht="20.100000000000001" customHeight="1" thickBot="1">
      <c r="A17" s="44" t="s">
        <v>40</v>
      </c>
      <c r="B17" s="45"/>
      <c r="C17" s="45"/>
      <c r="D17" s="45"/>
      <c r="E17" s="45"/>
      <c r="F17" s="45"/>
      <c r="G17" s="45"/>
      <c r="H17" s="45"/>
      <c r="I17" s="45"/>
      <c r="J17" s="45"/>
      <c r="K17" s="46">
        <f>ROUND(PRODUCT(0.21,K15),0)</f>
        <v>0</v>
      </c>
    </row>
    <row r="18" spans="1:11" ht="20.100000000000001" customHeight="1" thickBot="1">
      <c r="A18" s="40"/>
      <c r="B18" s="41"/>
      <c r="C18" s="42"/>
      <c r="D18" s="42"/>
      <c r="E18" s="42"/>
      <c r="F18" s="42"/>
      <c r="G18" s="42"/>
      <c r="H18" s="42"/>
      <c r="I18" s="42"/>
      <c r="J18" s="42"/>
      <c r="K18" s="43"/>
    </row>
    <row r="19" spans="1:11" ht="20.100000000000001" customHeight="1" thickBot="1">
      <c r="A19" s="47" t="s">
        <v>21</v>
      </c>
      <c r="B19" s="48"/>
      <c r="C19" s="48"/>
      <c r="D19" s="48"/>
      <c r="E19" s="48"/>
      <c r="F19" s="48"/>
      <c r="G19" s="48"/>
      <c r="H19" s="48"/>
      <c r="I19" s="48"/>
      <c r="J19" s="48"/>
      <c r="K19" s="49">
        <f>SUM(K15:K18)</f>
        <v>0</v>
      </c>
    </row>
    <row r="23" spans="1:11" ht="13.5" customHeight="1"/>
  </sheetData>
  <mergeCells count="8">
    <mergeCell ref="A1:K1"/>
    <mergeCell ref="D3:K3"/>
    <mergeCell ref="A5:K5"/>
    <mergeCell ref="B9:J9"/>
    <mergeCell ref="B11:J11"/>
    <mergeCell ref="A2:K2"/>
    <mergeCell ref="B10:J10"/>
    <mergeCell ref="B8:J8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L36"/>
  <sheetViews>
    <sheetView workbookViewId="0">
      <selection activeCell="R3" sqref="R3"/>
    </sheetView>
  </sheetViews>
  <sheetFormatPr defaultColWidth="8.85546875" defaultRowHeight="12"/>
  <cols>
    <col min="1" max="1" width="4.140625" style="19" customWidth="1"/>
    <col min="2" max="2" width="7.42578125" style="3" customWidth="1"/>
    <col min="3" max="3" width="41.1406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6</v>
      </c>
      <c r="B1" s="112" t="s">
        <v>14</v>
      </c>
      <c r="C1" s="112"/>
      <c r="D1" s="112"/>
      <c r="E1" s="112"/>
      <c r="F1" s="112"/>
      <c r="G1" s="112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13" t="s">
        <v>0</v>
      </c>
      <c r="B3" s="115" t="s">
        <v>1</v>
      </c>
      <c r="C3" s="115" t="s">
        <v>18</v>
      </c>
      <c r="D3" s="117" t="s">
        <v>28</v>
      </c>
      <c r="E3" s="117" t="s">
        <v>24</v>
      </c>
      <c r="F3" s="106" t="s">
        <v>2</v>
      </c>
      <c r="G3" s="119"/>
      <c r="H3" s="106" t="s">
        <v>3</v>
      </c>
      <c r="I3" s="107"/>
    </row>
    <row r="4" spans="1:12" ht="27" customHeight="1" thickBot="1">
      <c r="A4" s="114"/>
      <c r="B4" s="116"/>
      <c r="C4" s="116"/>
      <c r="D4" s="118"/>
      <c r="E4" s="118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08"/>
      <c r="B5" s="109"/>
      <c r="C5" s="109"/>
      <c r="D5" s="109"/>
      <c r="E5" s="110"/>
      <c r="F5" s="110"/>
      <c r="G5" s="110"/>
      <c r="H5" s="110"/>
      <c r="I5" s="111"/>
    </row>
    <row r="6" spans="1:12" ht="18" customHeight="1">
      <c r="A6" s="23" t="s">
        <v>6</v>
      </c>
      <c r="B6" s="7"/>
      <c r="C6" s="8" t="s">
        <v>99</v>
      </c>
      <c r="D6" s="9">
        <v>1</v>
      </c>
      <c r="E6" s="9" t="s">
        <v>25</v>
      </c>
      <c r="F6" s="10"/>
      <c r="G6" s="10">
        <f t="shared" ref="G6:G31" si="0">D6*F6</f>
        <v>0</v>
      </c>
      <c r="H6" s="10"/>
      <c r="I6" s="11">
        <f t="shared" ref="I6:I31" si="1">D6*H6</f>
        <v>0</v>
      </c>
      <c r="L6" s="21"/>
    </row>
    <row r="7" spans="1:12" ht="18" customHeight="1">
      <c r="A7" s="23" t="s">
        <v>7</v>
      </c>
      <c r="B7" s="7"/>
      <c r="C7" s="8" t="s">
        <v>30</v>
      </c>
      <c r="D7" s="9">
        <v>2</v>
      </c>
      <c r="E7" s="9" t="s">
        <v>25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8" t="s">
        <v>100</v>
      </c>
      <c r="D8" s="9">
        <v>1</v>
      </c>
      <c r="E8" s="9" t="s">
        <v>25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24" customHeight="1">
      <c r="A9" s="23" t="s">
        <v>9</v>
      </c>
      <c r="B9" s="7"/>
      <c r="C9" s="8" t="s">
        <v>101</v>
      </c>
      <c r="D9" s="9">
        <v>1</v>
      </c>
      <c r="E9" s="9" t="s">
        <v>25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8" t="s">
        <v>44</v>
      </c>
      <c r="D10" s="9">
        <v>1</v>
      </c>
      <c r="E10" s="9" t="s">
        <v>25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8" t="s">
        <v>45</v>
      </c>
      <c r="D11" s="9">
        <v>1</v>
      </c>
      <c r="E11" s="9" t="s">
        <v>25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33.75">
      <c r="A12" s="23" t="s">
        <v>50</v>
      </c>
      <c r="B12" s="7"/>
      <c r="C12" s="8" t="s">
        <v>102</v>
      </c>
      <c r="D12" s="9">
        <v>77</v>
      </c>
      <c r="E12" s="9" t="s">
        <v>26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51</v>
      </c>
      <c r="B13" s="7"/>
      <c r="C13" s="8" t="s">
        <v>76</v>
      </c>
      <c r="D13" s="63">
        <v>1791</v>
      </c>
      <c r="E13" s="9" t="s">
        <v>26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33</v>
      </c>
      <c r="B14" s="75"/>
      <c r="C14" s="74" t="s">
        <v>79</v>
      </c>
      <c r="D14" s="63">
        <v>20</v>
      </c>
      <c r="E14" s="63" t="s">
        <v>25</v>
      </c>
      <c r="F14" s="72"/>
      <c r="G14" s="10">
        <f t="shared" si="0"/>
        <v>0</v>
      </c>
      <c r="H14" s="72"/>
      <c r="I14" s="11">
        <f t="shared" si="1"/>
        <v>0</v>
      </c>
      <c r="L14" s="21"/>
    </row>
    <row r="15" spans="1:12" ht="18" customHeight="1">
      <c r="A15" s="23" t="s">
        <v>36</v>
      </c>
      <c r="B15" s="75"/>
      <c r="C15" s="8" t="s">
        <v>52</v>
      </c>
      <c r="D15" s="9">
        <v>1</v>
      </c>
      <c r="E15" s="9" t="s">
        <v>25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42</v>
      </c>
      <c r="B16" s="75"/>
      <c r="C16" s="8" t="s">
        <v>53</v>
      </c>
      <c r="D16" s="9">
        <v>1</v>
      </c>
      <c r="E16" s="9" t="s">
        <v>25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24" customHeight="1">
      <c r="A17" s="23" t="s">
        <v>47</v>
      </c>
      <c r="B17" s="75"/>
      <c r="C17" s="8" t="s">
        <v>54</v>
      </c>
      <c r="D17" s="9">
        <v>2</v>
      </c>
      <c r="E17" s="9" t="s">
        <v>25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48</v>
      </c>
      <c r="B18" s="75"/>
      <c r="C18" s="8" t="s">
        <v>86</v>
      </c>
      <c r="D18" s="9">
        <v>12</v>
      </c>
      <c r="E18" s="9" t="s">
        <v>25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18" customHeight="1">
      <c r="A19" s="23" t="s">
        <v>58</v>
      </c>
      <c r="B19" s="75"/>
      <c r="C19" s="8" t="s">
        <v>55</v>
      </c>
      <c r="D19" s="9">
        <v>12</v>
      </c>
      <c r="E19" s="9" t="s">
        <v>25</v>
      </c>
      <c r="F19" s="10"/>
      <c r="G19" s="10">
        <f t="shared" si="0"/>
        <v>0</v>
      </c>
      <c r="H19" s="10"/>
      <c r="I19" s="11">
        <f t="shared" si="1"/>
        <v>0</v>
      </c>
      <c r="L19" s="21"/>
    </row>
    <row r="20" spans="1:12" ht="18" customHeight="1">
      <c r="A20" s="23" t="s">
        <v>59</v>
      </c>
      <c r="B20" s="75"/>
      <c r="C20" s="8" t="s">
        <v>56</v>
      </c>
      <c r="D20" s="9">
        <v>36</v>
      </c>
      <c r="E20" s="9" t="s">
        <v>25</v>
      </c>
      <c r="F20" s="10"/>
      <c r="G20" s="10">
        <f t="shared" si="0"/>
        <v>0</v>
      </c>
      <c r="H20" s="10"/>
      <c r="I20" s="11">
        <f t="shared" si="1"/>
        <v>0</v>
      </c>
      <c r="L20" s="21"/>
    </row>
    <row r="21" spans="1:12" ht="18" customHeight="1">
      <c r="A21" s="23" t="s">
        <v>60</v>
      </c>
      <c r="B21" s="75"/>
      <c r="C21" s="74" t="s">
        <v>77</v>
      </c>
      <c r="D21" s="63">
        <v>2</v>
      </c>
      <c r="E21" s="63" t="s">
        <v>25</v>
      </c>
      <c r="F21" s="72"/>
      <c r="G21" s="10">
        <f t="shared" si="0"/>
        <v>0</v>
      </c>
      <c r="H21" s="72"/>
      <c r="I21" s="11">
        <f t="shared" si="1"/>
        <v>0</v>
      </c>
      <c r="L21" s="21"/>
    </row>
    <row r="22" spans="1:12" ht="18" customHeight="1">
      <c r="A22" s="23" t="s">
        <v>61</v>
      </c>
      <c r="B22" s="75"/>
      <c r="C22" s="74" t="s">
        <v>13</v>
      </c>
      <c r="D22" s="63">
        <v>3</v>
      </c>
      <c r="E22" s="63" t="s">
        <v>25</v>
      </c>
      <c r="F22" s="72"/>
      <c r="G22" s="10">
        <f t="shared" si="0"/>
        <v>0</v>
      </c>
      <c r="H22" s="72"/>
      <c r="I22" s="11">
        <f t="shared" si="1"/>
        <v>0</v>
      </c>
      <c r="L22" s="21"/>
    </row>
    <row r="23" spans="1:12" ht="24" customHeight="1">
      <c r="A23" s="23" t="s">
        <v>62</v>
      </c>
      <c r="B23" s="75"/>
      <c r="C23" s="74" t="s">
        <v>49</v>
      </c>
      <c r="D23" s="63">
        <v>44</v>
      </c>
      <c r="E23" s="63" t="s">
        <v>25</v>
      </c>
      <c r="F23" s="72"/>
      <c r="G23" s="10">
        <f t="shared" si="0"/>
        <v>0</v>
      </c>
      <c r="H23" s="72"/>
      <c r="I23" s="11">
        <f t="shared" si="1"/>
        <v>0</v>
      </c>
      <c r="L23" s="21"/>
    </row>
    <row r="24" spans="1:12" ht="18" customHeight="1">
      <c r="A24" s="23" t="s">
        <v>63</v>
      </c>
      <c r="B24" s="75"/>
      <c r="C24" s="74" t="s">
        <v>34</v>
      </c>
      <c r="D24" s="63">
        <v>80</v>
      </c>
      <c r="E24" s="63" t="s">
        <v>25</v>
      </c>
      <c r="F24" s="72"/>
      <c r="G24" s="10">
        <f t="shared" si="0"/>
        <v>0</v>
      </c>
      <c r="H24" s="72"/>
      <c r="I24" s="11">
        <f t="shared" si="1"/>
        <v>0</v>
      </c>
      <c r="L24" s="21"/>
    </row>
    <row r="25" spans="1:12" ht="24" customHeight="1">
      <c r="A25" s="23" t="s">
        <v>64</v>
      </c>
      <c r="B25" s="75"/>
      <c r="C25" s="74" t="s">
        <v>41</v>
      </c>
      <c r="D25" s="63">
        <v>2</v>
      </c>
      <c r="E25" s="63" t="s">
        <v>37</v>
      </c>
      <c r="F25" s="72"/>
      <c r="G25" s="10">
        <f t="shared" si="0"/>
        <v>0</v>
      </c>
      <c r="H25" s="72"/>
      <c r="I25" s="11">
        <f t="shared" si="1"/>
        <v>0</v>
      </c>
      <c r="L25" s="21"/>
    </row>
    <row r="26" spans="1:12" ht="18" customHeight="1">
      <c r="A26" s="23" t="s">
        <v>65</v>
      </c>
      <c r="B26" s="75"/>
      <c r="C26" s="8" t="s">
        <v>57</v>
      </c>
      <c r="D26" s="9">
        <v>12</v>
      </c>
      <c r="E26" s="9" t="s">
        <v>25</v>
      </c>
      <c r="F26" s="10"/>
      <c r="G26" s="10">
        <f t="shared" si="0"/>
        <v>0</v>
      </c>
      <c r="H26" s="10"/>
      <c r="I26" s="11">
        <f t="shared" si="1"/>
        <v>0</v>
      </c>
      <c r="L26" s="21"/>
    </row>
    <row r="27" spans="1:12" ht="18" customHeight="1">
      <c r="A27" s="23" t="s">
        <v>66</v>
      </c>
      <c r="B27" s="75"/>
      <c r="C27" s="74" t="s">
        <v>29</v>
      </c>
      <c r="D27" s="63">
        <v>40</v>
      </c>
      <c r="E27" s="63" t="s">
        <v>25</v>
      </c>
      <c r="F27" s="72"/>
      <c r="G27" s="10">
        <f t="shared" si="0"/>
        <v>0</v>
      </c>
      <c r="H27" s="72"/>
      <c r="I27" s="11">
        <f t="shared" si="1"/>
        <v>0</v>
      </c>
      <c r="L27" s="21"/>
    </row>
    <row r="28" spans="1:12" ht="18" customHeight="1">
      <c r="A28" s="23" t="s">
        <v>67</v>
      </c>
      <c r="B28" s="75"/>
      <c r="C28" s="74" t="s">
        <v>38</v>
      </c>
      <c r="D28" s="63">
        <v>40</v>
      </c>
      <c r="E28" s="63" t="s">
        <v>25</v>
      </c>
      <c r="F28" s="72"/>
      <c r="G28" s="10">
        <f t="shared" si="0"/>
        <v>0</v>
      </c>
      <c r="H28" s="72"/>
      <c r="I28" s="11">
        <f t="shared" si="1"/>
        <v>0</v>
      </c>
      <c r="L28" s="21"/>
    </row>
    <row r="29" spans="1:12" ht="18" customHeight="1">
      <c r="A29" s="23" t="s">
        <v>68</v>
      </c>
      <c r="B29" s="75"/>
      <c r="C29" s="74" t="s">
        <v>80</v>
      </c>
      <c r="D29" s="76">
        <v>4</v>
      </c>
      <c r="E29" s="63" t="s">
        <v>25</v>
      </c>
      <c r="F29" s="72"/>
      <c r="G29" s="10">
        <f t="shared" si="0"/>
        <v>0</v>
      </c>
      <c r="H29" s="72"/>
      <c r="I29" s="11">
        <f t="shared" si="1"/>
        <v>0</v>
      </c>
      <c r="L29" s="21"/>
    </row>
    <row r="30" spans="1:12" ht="18" customHeight="1">
      <c r="A30" s="23" t="s">
        <v>69</v>
      </c>
      <c r="B30" s="75"/>
      <c r="C30" s="74" t="s">
        <v>81</v>
      </c>
      <c r="D30" s="76">
        <v>8</v>
      </c>
      <c r="E30" s="63" t="s">
        <v>25</v>
      </c>
      <c r="F30" s="72"/>
      <c r="G30" s="10">
        <f t="shared" si="0"/>
        <v>0</v>
      </c>
      <c r="H30" s="72"/>
      <c r="I30" s="11">
        <f t="shared" si="1"/>
        <v>0</v>
      </c>
      <c r="L30" s="21"/>
    </row>
    <row r="31" spans="1:12" ht="18" customHeight="1">
      <c r="A31" s="23" t="s">
        <v>70</v>
      </c>
      <c r="B31" s="75"/>
      <c r="C31" s="74" t="s">
        <v>46</v>
      </c>
      <c r="D31" s="63">
        <v>1</v>
      </c>
      <c r="E31" s="63" t="s">
        <v>27</v>
      </c>
      <c r="F31" s="72"/>
      <c r="G31" s="10">
        <f t="shared" si="0"/>
        <v>0</v>
      </c>
      <c r="H31" s="72"/>
      <c r="I31" s="11">
        <f t="shared" si="1"/>
        <v>0</v>
      </c>
      <c r="L31" s="21"/>
    </row>
    <row r="32" spans="1:12" ht="12.75" customHeight="1" thickBot="1">
      <c r="A32" s="103"/>
      <c r="B32" s="104"/>
      <c r="C32" s="104"/>
      <c r="D32" s="104"/>
      <c r="E32" s="104"/>
      <c r="F32" s="104"/>
      <c r="G32" s="104"/>
      <c r="H32" s="104"/>
      <c r="I32" s="105"/>
    </row>
    <row r="33" spans="1:11" ht="14.25" thickTop="1" thickBot="1">
      <c r="A33" s="13" t="s">
        <v>5</v>
      </c>
      <c r="B33" s="14"/>
      <c r="C33" s="14"/>
      <c r="D33" s="15"/>
      <c r="E33" s="15"/>
      <c r="F33" s="99">
        <f>SUM(G6:G31)</f>
        <v>0</v>
      </c>
      <c r="G33" s="100"/>
      <c r="H33" s="101">
        <f>SUM(I6:I31)</f>
        <v>0</v>
      </c>
      <c r="I33" s="102"/>
    </row>
    <row r="34" spans="1:11" ht="14.25" thickTop="1" thickBot="1">
      <c r="A34" s="16" t="s">
        <v>12</v>
      </c>
      <c r="B34" s="17"/>
      <c r="C34" s="17"/>
      <c r="D34" s="18"/>
      <c r="E34" s="18"/>
      <c r="F34" s="96">
        <f>F33+H33</f>
        <v>0</v>
      </c>
      <c r="G34" s="97"/>
      <c r="H34" s="97"/>
      <c r="I34" s="98"/>
    </row>
    <row r="35" spans="1:11" ht="12.75" thickTop="1"/>
    <row r="36" spans="1:11">
      <c r="K36" s="21"/>
    </row>
  </sheetData>
  <mergeCells count="13">
    <mergeCell ref="B1:G1"/>
    <mergeCell ref="A3:A4"/>
    <mergeCell ref="B3:B4"/>
    <mergeCell ref="C3:C4"/>
    <mergeCell ref="D3:D4"/>
    <mergeCell ref="F3:G3"/>
    <mergeCell ref="E3:E4"/>
    <mergeCell ref="F34:I34"/>
    <mergeCell ref="F33:G33"/>
    <mergeCell ref="H33:I33"/>
    <mergeCell ref="A32:I32"/>
    <mergeCell ref="H3:I3"/>
    <mergeCell ref="A5:I5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0C0D5-83C2-4A77-B9C0-7B40AF72C64B}">
  <sheetPr>
    <pageSetUpPr fitToPage="1"/>
  </sheetPr>
  <dimension ref="A1:L33"/>
  <sheetViews>
    <sheetView workbookViewId="0">
      <selection activeCell="R3" sqref="R3"/>
    </sheetView>
  </sheetViews>
  <sheetFormatPr defaultColWidth="8.85546875" defaultRowHeight="12"/>
  <cols>
    <col min="1" max="1" width="4.140625" style="19" customWidth="1"/>
    <col min="2" max="2" width="10.5703125" style="3" customWidth="1"/>
    <col min="3" max="3" width="49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7</v>
      </c>
      <c r="B1" s="112" t="s">
        <v>85</v>
      </c>
      <c r="C1" s="112"/>
      <c r="D1" s="112"/>
      <c r="E1" s="112"/>
      <c r="F1" s="112"/>
      <c r="G1" s="112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13" t="s">
        <v>0</v>
      </c>
      <c r="B3" s="115" t="s">
        <v>1</v>
      </c>
      <c r="C3" s="115" t="s">
        <v>18</v>
      </c>
      <c r="D3" s="117" t="s">
        <v>28</v>
      </c>
      <c r="E3" s="117" t="s">
        <v>24</v>
      </c>
      <c r="F3" s="106" t="s">
        <v>2</v>
      </c>
      <c r="G3" s="119"/>
      <c r="H3" s="106" t="s">
        <v>3</v>
      </c>
      <c r="I3" s="107"/>
    </row>
    <row r="4" spans="1:12" ht="27" customHeight="1" thickBot="1">
      <c r="A4" s="114"/>
      <c r="B4" s="116"/>
      <c r="C4" s="116"/>
      <c r="D4" s="118"/>
      <c r="E4" s="118"/>
      <c r="F4" s="78" t="s">
        <v>4</v>
      </c>
      <c r="G4" s="78" t="s">
        <v>5</v>
      </c>
      <c r="H4" s="78" t="s">
        <v>4</v>
      </c>
      <c r="I4" s="24" t="s">
        <v>5</v>
      </c>
    </row>
    <row r="5" spans="1:12" ht="12.75" customHeight="1" thickTop="1">
      <c r="A5" s="108"/>
      <c r="B5" s="109"/>
      <c r="C5" s="109"/>
      <c r="D5" s="109"/>
      <c r="E5" s="110"/>
      <c r="F5" s="110"/>
      <c r="G5" s="110"/>
      <c r="H5" s="110"/>
      <c r="I5" s="111"/>
    </row>
    <row r="6" spans="1:12" ht="18" customHeight="1">
      <c r="A6" s="23" t="s">
        <v>6</v>
      </c>
      <c r="B6" s="7"/>
      <c r="C6" s="74" t="s">
        <v>77</v>
      </c>
      <c r="D6" s="63">
        <v>1</v>
      </c>
      <c r="E6" s="63" t="s">
        <v>25</v>
      </c>
      <c r="F6" s="72"/>
      <c r="G6" s="10">
        <f t="shared" ref="G6:G27" si="0">D6*F6</f>
        <v>0</v>
      </c>
      <c r="H6" s="72"/>
      <c r="I6" s="11">
        <f t="shared" ref="I6:I27" si="1">D6*H6</f>
        <v>0</v>
      </c>
      <c r="L6" s="21"/>
    </row>
    <row r="7" spans="1:12" ht="18" customHeight="1">
      <c r="A7" s="23" t="s">
        <v>7</v>
      </c>
      <c r="B7" s="7"/>
      <c r="C7" s="74" t="s">
        <v>13</v>
      </c>
      <c r="D7" s="63">
        <v>1</v>
      </c>
      <c r="E7" s="63" t="s">
        <v>25</v>
      </c>
      <c r="F7" s="72"/>
      <c r="G7" s="10">
        <f t="shared" si="0"/>
        <v>0</v>
      </c>
      <c r="H7" s="72"/>
      <c r="I7" s="11">
        <f t="shared" si="1"/>
        <v>0</v>
      </c>
      <c r="L7" s="21"/>
    </row>
    <row r="8" spans="1:12" ht="18" customHeight="1">
      <c r="A8" s="23" t="s">
        <v>8</v>
      </c>
      <c r="B8" s="7"/>
      <c r="C8" s="74" t="s">
        <v>34</v>
      </c>
      <c r="D8" s="63">
        <v>3</v>
      </c>
      <c r="E8" s="63" t="s">
        <v>25</v>
      </c>
      <c r="F8" s="72"/>
      <c r="G8" s="10">
        <f t="shared" si="0"/>
        <v>0</v>
      </c>
      <c r="H8" s="72"/>
      <c r="I8" s="11">
        <f t="shared" si="1"/>
        <v>0</v>
      </c>
      <c r="L8" s="21"/>
    </row>
    <row r="9" spans="1:12" ht="18" customHeight="1">
      <c r="A9" s="23" t="s">
        <v>9</v>
      </c>
      <c r="B9" s="7"/>
      <c r="C9" s="74" t="s">
        <v>113</v>
      </c>
      <c r="D9" s="63">
        <f>D15+D16*2+D20*2</f>
        <v>19</v>
      </c>
      <c r="E9" s="63" t="s">
        <v>25</v>
      </c>
      <c r="F9" s="72"/>
      <c r="G9" s="10">
        <f t="shared" si="0"/>
        <v>0</v>
      </c>
      <c r="H9" s="72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74" t="s">
        <v>29</v>
      </c>
      <c r="D10" s="63">
        <v>11</v>
      </c>
      <c r="E10" s="63" t="s">
        <v>25</v>
      </c>
      <c r="F10" s="72"/>
      <c r="G10" s="10">
        <f t="shared" si="0"/>
        <v>0</v>
      </c>
      <c r="H10" s="72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74" t="s">
        <v>87</v>
      </c>
      <c r="D11" s="63">
        <v>5</v>
      </c>
      <c r="E11" s="63" t="s">
        <v>25</v>
      </c>
      <c r="F11" s="72"/>
      <c r="G11" s="10">
        <f t="shared" si="0"/>
        <v>0</v>
      </c>
      <c r="H11" s="72"/>
      <c r="I11" s="11">
        <f t="shared" si="1"/>
        <v>0</v>
      </c>
      <c r="L11" s="21"/>
    </row>
    <row r="12" spans="1:12" ht="18" customHeight="1">
      <c r="A12" s="23" t="s">
        <v>50</v>
      </c>
      <c r="B12" s="7"/>
      <c r="C12" s="8" t="s">
        <v>76</v>
      </c>
      <c r="D12" s="63">
        <v>240</v>
      </c>
      <c r="E12" s="9" t="s">
        <v>26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51</v>
      </c>
      <c r="B13" s="7"/>
      <c r="C13" s="8" t="s">
        <v>103</v>
      </c>
      <c r="D13" s="9">
        <v>5</v>
      </c>
      <c r="E13" s="9" t="s">
        <v>26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33</v>
      </c>
      <c r="B14" s="7"/>
      <c r="C14" s="8" t="s">
        <v>104</v>
      </c>
      <c r="D14" s="9">
        <v>1</v>
      </c>
      <c r="E14" s="9" t="s">
        <v>25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36</v>
      </c>
      <c r="B15" s="7"/>
      <c r="C15" s="8" t="s">
        <v>105</v>
      </c>
      <c r="D15" s="9">
        <v>1</v>
      </c>
      <c r="E15" s="9" t="s">
        <v>25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42</v>
      </c>
      <c r="B16" s="7"/>
      <c r="C16" s="8" t="s">
        <v>106</v>
      </c>
      <c r="D16" s="9">
        <v>7</v>
      </c>
      <c r="E16" s="9" t="s">
        <v>25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24" customHeight="1">
      <c r="A17" s="23" t="s">
        <v>47</v>
      </c>
      <c r="B17" s="7"/>
      <c r="C17" s="8" t="s">
        <v>107</v>
      </c>
      <c r="D17" s="9">
        <v>7</v>
      </c>
      <c r="E17" s="9" t="s">
        <v>25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48</v>
      </c>
      <c r="B18" s="7"/>
      <c r="C18" s="8" t="s">
        <v>112</v>
      </c>
      <c r="D18" s="9">
        <v>7</v>
      </c>
      <c r="E18" s="9" t="s">
        <v>25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18" customHeight="1">
      <c r="A19" s="23" t="s">
        <v>58</v>
      </c>
      <c r="B19" s="7"/>
      <c r="C19" s="8" t="s">
        <v>114</v>
      </c>
      <c r="D19" s="9">
        <v>7</v>
      </c>
      <c r="E19" s="9" t="s">
        <v>25</v>
      </c>
      <c r="F19" s="10"/>
      <c r="G19" s="10">
        <f t="shared" si="0"/>
        <v>0</v>
      </c>
      <c r="H19" s="10"/>
      <c r="I19" s="11">
        <f t="shared" si="1"/>
        <v>0</v>
      </c>
      <c r="L19" s="21"/>
    </row>
    <row r="20" spans="1:12" ht="18" customHeight="1">
      <c r="A20" s="23" t="s">
        <v>59</v>
      </c>
      <c r="B20" s="7"/>
      <c r="C20" s="8" t="s">
        <v>108</v>
      </c>
      <c r="D20" s="9">
        <v>2</v>
      </c>
      <c r="E20" s="9" t="s">
        <v>25</v>
      </c>
      <c r="F20" s="10"/>
      <c r="G20" s="10">
        <f t="shared" si="0"/>
        <v>0</v>
      </c>
      <c r="H20" s="10"/>
      <c r="I20" s="11">
        <f t="shared" si="1"/>
        <v>0</v>
      </c>
      <c r="L20" s="21"/>
    </row>
    <row r="21" spans="1:12" ht="24" customHeight="1">
      <c r="A21" s="23" t="s">
        <v>60</v>
      </c>
      <c r="B21" s="7"/>
      <c r="C21" s="8" t="s">
        <v>109</v>
      </c>
      <c r="D21" s="9">
        <v>1</v>
      </c>
      <c r="E21" s="9" t="s">
        <v>25</v>
      </c>
      <c r="F21" s="10"/>
      <c r="G21" s="10">
        <f t="shared" si="0"/>
        <v>0</v>
      </c>
      <c r="H21" s="10"/>
      <c r="I21" s="11">
        <f t="shared" si="1"/>
        <v>0</v>
      </c>
      <c r="L21" s="21"/>
    </row>
    <row r="22" spans="1:12" ht="18" customHeight="1">
      <c r="A22" s="23" t="s">
        <v>61</v>
      </c>
      <c r="B22" s="7"/>
      <c r="C22" s="8" t="s">
        <v>110</v>
      </c>
      <c r="D22" s="9">
        <v>1</v>
      </c>
      <c r="E22" s="9" t="s">
        <v>25</v>
      </c>
      <c r="F22" s="10"/>
      <c r="G22" s="10">
        <f t="shared" si="0"/>
        <v>0</v>
      </c>
      <c r="H22" s="10"/>
      <c r="I22" s="11">
        <f t="shared" si="1"/>
        <v>0</v>
      </c>
      <c r="L22" s="21"/>
    </row>
    <row r="23" spans="1:12" ht="18" customHeight="1">
      <c r="A23" s="23" t="s">
        <v>62</v>
      </c>
      <c r="B23" s="7"/>
      <c r="C23" s="8" t="s">
        <v>111</v>
      </c>
      <c r="D23" s="9">
        <v>1</v>
      </c>
      <c r="E23" s="9" t="s">
        <v>25</v>
      </c>
      <c r="F23" s="10"/>
      <c r="G23" s="10">
        <f t="shared" si="0"/>
        <v>0</v>
      </c>
      <c r="H23" s="10"/>
      <c r="I23" s="11">
        <f t="shared" si="1"/>
        <v>0</v>
      </c>
      <c r="L23" s="21"/>
    </row>
    <row r="24" spans="1:12" ht="18" customHeight="1">
      <c r="A24" s="23" t="s">
        <v>63</v>
      </c>
      <c r="B24" s="7"/>
      <c r="C24" s="8" t="s">
        <v>115</v>
      </c>
      <c r="D24" s="9">
        <v>2</v>
      </c>
      <c r="E24" s="9" t="s">
        <v>25</v>
      </c>
      <c r="F24" s="10"/>
      <c r="G24" s="10">
        <f t="shared" si="0"/>
        <v>0</v>
      </c>
      <c r="H24" s="10"/>
      <c r="I24" s="11">
        <f t="shared" si="1"/>
        <v>0</v>
      </c>
      <c r="L24" s="21"/>
    </row>
    <row r="25" spans="1:12" ht="18" customHeight="1">
      <c r="A25" s="23" t="s">
        <v>64</v>
      </c>
      <c r="B25" s="7"/>
      <c r="C25" s="8" t="s">
        <v>116</v>
      </c>
      <c r="D25" s="9">
        <v>1</v>
      </c>
      <c r="E25" s="9" t="s">
        <v>25</v>
      </c>
      <c r="F25" s="10"/>
      <c r="G25" s="10">
        <f t="shared" si="0"/>
        <v>0</v>
      </c>
      <c r="H25" s="10"/>
      <c r="I25" s="11">
        <f t="shared" si="1"/>
        <v>0</v>
      </c>
      <c r="L25" s="21"/>
    </row>
    <row r="26" spans="1:12" ht="18" customHeight="1">
      <c r="A26" s="23" t="s">
        <v>65</v>
      </c>
      <c r="B26" s="7"/>
      <c r="C26" s="8" t="s">
        <v>117</v>
      </c>
      <c r="D26" s="9">
        <v>8</v>
      </c>
      <c r="E26" s="9" t="s">
        <v>37</v>
      </c>
      <c r="F26" s="10"/>
      <c r="G26" s="10">
        <f t="shared" si="0"/>
        <v>0</v>
      </c>
      <c r="H26" s="10"/>
      <c r="I26" s="11">
        <f t="shared" si="1"/>
        <v>0</v>
      </c>
      <c r="L26" s="21"/>
    </row>
    <row r="27" spans="1:12" ht="33.75">
      <c r="A27" s="23" t="s">
        <v>66</v>
      </c>
      <c r="B27" s="7"/>
      <c r="C27" s="8" t="s">
        <v>118</v>
      </c>
      <c r="D27" s="9">
        <v>4</v>
      </c>
      <c r="E27" s="9" t="s">
        <v>37</v>
      </c>
      <c r="F27" s="10"/>
      <c r="G27" s="10">
        <f t="shared" si="0"/>
        <v>0</v>
      </c>
      <c r="H27" s="10"/>
      <c r="I27" s="11">
        <f t="shared" si="1"/>
        <v>0</v>
      </c>
      <c r="L27" s="21"/>
    </row>
    <row r="28" spans="1:12" ht="18" customHeight="1">
      <c r="A28" s="23" t="s">
        <v>67</v>
      </c>
      <c r="B28" s="75"/>
      <c r="C28" s="74" t="s">
        <v>78</v>
      </c>
      <c r="D28" s="63">
        <v>1</v>
      </c>
      <c r="E28" s="63" t="s">
        <v>27</v>
      </c>
      <c r="F28" s="72"/>
      <c r="G28" s="10">
        <f t="shared" ref="G28" si="2">D28*F28</f>
        <v>0</v>
      </c>
      <c r="H28" s="72"/>
      <c r="I28" s="11">
        <f t="shared" ref="I28" si="3">D28*H28</f>
        <v>0</v>
      </c>
      <c r="L28" s="21"/>
    </row>
    <row r="29" spans="1:12" ht="12.75" customHeight="1" thickBot="1">
      <c r="A29" s="103"/>
      <c r="B29" s="104"/>
      <c r="C29" s="104"/>
      <c r="D29" s="104"/>
      <c r="E29" s="104"/>
      <c r="F29" s="104"/>
      <c r="G29" s="104"/>
      <c r="H29" s="104"/>
      <c r="I29" s="105"/>
    </row>
    <row r="30" spans="1:12" ht="14.25" thickTop="1" thickBot="1">
      <c r="A30" s="13" t="s">
        <v>5</v>
      </c>
      <c r="B30" s="14"/>
      <c r="C30" s="14"/>
      <c r="D30" s="15"/>
      <c r="E30" s="15"/>
      <c r="F30" s="99">
        <f>SUM(G6:G28)</f>
        <v>0</v>
      </c>
      <c r="G30" s="100"/>
      <c r="H30" s="101">
        <f>SUM(I6:I28)</f>
        <v>0</v>
      </c>
      <c r="I30" s="102"/>
    </row>
    <row r="31" spans="1:12" ht="14.25" thickTop="1" thickBot="1">
      <c r="A31" s="16" t="s">
        <v>12</v>
      </c>
      <c r="B31" s="17"/>
      <c r="C31" s="17"/>
      <c r="D31" s="18"/>
      <c r="E31" s="18"/>
      <c r="F31" s="96">
        <f>F30+H30</f>
        <v>0</v>
      </c>
      <c r="G31" s="97"/>
      <c r="H31" s="97"/>
      <c r="I31" s="98"/>
    </row>
    <row r="32" spans="1:12" ht="12.75" thickTop="1"/>
    <row r="33" spans="11:11">
      <c r="K33" s="21"/>
    </row>
  </sheetData>
  <mergeCells count="13">
    <mergeCell ref="F31:I31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9:I29"/>
    <mergeCell ref="F30:G30"/>
    <mergeCell ref="H30:I30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L41"/>
  <sheetViews>
    <sheetView workbookViewId="0">
      <selection activeCell="R3" sqref="R3"/>
    </sheetView>
  </sheetViews>
  <sheetFormatPr defaultColWidth="8.85546875" defaultRowHeight="12"/>
  <cols>
    <col min="1" max="1" width="4.140625" style="19" customWidth="1"/>
    <col min="2" max="2" width="6.7109375" style="3" customWidth="1"/>
    <col min="3" max="3" width="36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4.95" customHeight="1">
      <c r="A1" s="1" t="s">
        <v>8</v>
      </c>
      <c r="B1" s="112" t="s">
        <v>39</v>
      </c>
      <c r="C1" s="112"/>
      <c r="D1" s="112"/>
      <c r="E1" s="112"/>
      <c r="F1" s="112"/>
      <c r="G1" s="112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113" t="s">
        <v>0</v>
      </c>
      <c r="B3" s="115" t="s">
        <v>1</v>
      </c>
      <c r="C3" s="115" t="s">
        <v>18</v>
      </c>
      <c r="D3" s="117" t="s">
        <v>28</v>
      </c>
      <c r="E3" s="117" t="s">
        <v>24</v>
      </c>
      <c r="F3" s="106" t="s">
        <v>2</v>
      </c>
      <c r="G3" s="119"/>
      <c r="H3" s="106" t="s">
        <v>3</v>
      </c>
      <c r="I3" s="107"/>
    </row>
    <row r="4" spans="1:12" ht="30.75" customHeight="1" thickBot="1">
      <c r="A4" s="114"/>
      <c r="B4" s="116"/>
      <c r="C4" s="116"/>
      <c r="D4" s="118"/>
      <c r="E4" s="118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08"/>
      <c r="B5" s="109"/>
      <c r="C5" s="109"/>
      <c r="D5" s="109"/>
      <c r="E5" s="110"/>
      <c r="F5" s="110"/>
      <c r="G5" s="110"/>
      <c r="H5" s="110"/>
      <c r="I5" s="111"/>
    </row>
    <row r="6" spans="1:12" ht="23.25" customHeight="1">
      <c r="A6" s="23" t="s">
        <v>6</v>
      </c>
      <c r="B6" s="53"/>
      <c r="C6" s="60" t="s">
        <v>35</v>
      </c>
      <c r="D6" s="61">
        <v>2</v>
      </c>
      <c r="E6" s="61" t="s">
        <v>25</v>
      </c>
      <c r="F6" s="59"/>
      <c r="G6" s="10">
        <f t="shared" ref="G6:G35" si="0">D6*F6</f>
        <v>0</v>
      </c>
      <c r="H6" s="62"/>
      <c r="I6" s="11">
        <f t="shared" ref="I6:I35" si="1">D6*H6</f>
        <v>0</v>
      </c>
      <c r="L6" s="21"/>
    </row>
    <row r="7" spans="1:12" ht="18" customHeight="1">
      <c r="A7" s="23" t="s">
        <v>7</v>
      </c>
      <c r="B7" s="53"/>
      <c r="C7" s="64" t="s">
        <v>43</v>
      </c>
      <c r="D7" s="61">
        <v>4</v>
      </c>
      <c r="E7" s="9" t="s">
        <v>25</v>
      </c>
      <c r="F7" s="62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53"/>
      <c r="C8" s="64" t="s">
        <v>94</v>
      </c>
      <c r="D8" s="61">
        <v>28</v>
      </c>
      <c r="E8" s="9" t="s">
        <v>26</v>
      </c>
      <c r="F8" s="62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9</v>
      </c>
      <c r="B9" s="53"/>
      <c r="C9" s="64" t="s">
        <v>96</v>
      </c>
      <c r="D9" s="61">
        <v>1</v>
      </c>
      <c r="E9" s="9" t="s">
        <v>25</v>
      </c>
      <c r="F9" s="62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53"/>
      <c r="C10" s="60" t="s">
        <v>95</v>
      </c>
      <c r="D10" s="61">
        <v>2</v>
      </c>
      <c r="E10" s="9" t="s">
        <v>25</v>
      </c>
      <c r="F10" s="62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53"/>
      <c r="C11" s="60" t="s">
        <v>97</v>
      </c>
      <c r="D11" s="61">
        <v>15</v>
      </c>
      <c r="E11" s="9" t="s">
        <v>25</v>
      </c>
      <c r="F11" s="62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50</v>
      </c>
      <c r="B12" s="53"/>
      <c r="C12" s="60" t="s">
        <v>120</v>
      </c>
      <c r="D12" s="61">
        <v>10</v>
      </c>
      <c r="E12" s="9" t="s">
        <v>26</v>
      </c>
      <c r="F12" s="62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51</v>
      </c>
      <c r="B13" s="53"/>
      <c r="C13" s="60" t="s">
        <v>121</v>
      </c>
      <c r="D13" s="61">
        <v>1</v>
      </c>
      <c r="E13" s="9" t="s">
        <v>122</v>
      </c>
      <c r="F13" s="62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33</v>
      </c>
      <c r="B14" s="53"/>
      <c r="C14" s="60" t="s">
        <v>123</v>
      </c>
      <c r="D14" s="61">
        <v>1</v>
      </c>
      <c r="E14" s="9" t="s">
        <v>25</v>
      </c>
      <c r="F14" s="62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36</v>
      </c>
      <c r="B15" s="53"/>
      <c r="C15" s="60" t="s">
        <v>124</v>
      </c>
      <c r="D15" s="61">
        <v>6</v>
      </c>
      <c r="E15" s="9" t="s">
        <v>25</v>
      </c>
      <c r="F15" s="62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42</v>
      </c>
      <c r="B16" s="53"/>
      <c r="C16" s="64" t="s">
        <v>125</v>
      </c>
      <c r="D16" s="61">
        <v>6</v>
      </c>
      <c r="E16" s="9" t="s">
        <v>26</v>
      </c>
      <c r="F16" s="62"/>
      <c r="G16" s="10">
        <f t="shared" ref="G16:G24" si="2">D16*F16</f>
        <v>0</v>
      </c>
      <c r="H16" s="10"/>
      <c r="I16" s="11">
        <f t="shared" ref="I16:I24" si="3">D16*H16</f>
        <v>0</v>
      </c>
      <c r="L16" s="21"/>
    </row>
    <row r="17" spans="1:12" ht="18" customHeight="1">
      <c r="A17" s="23" t="s">
        <v>47</v>
      </c>
      <c r="B17" s="53"/>
      <c r="C17" s="64" t="s">
        <v>128</v>
      </c>
      <c r="D17" s="61">
        <v>6</v>
      </c>
      <c r="E17" s="9" t="s">
        <v>26</v>
      </c>
      <c r="F17" s="62"/>
      <c r="G17" s="10">
        <f t="shared" si="2"/>
        <v>0</v>
      </c>
      <c r="H17" s="10"/>
      <c r="I17" s="11">
        <f t="shared" si="3"/>
        <v>0</v>
      </c>
      <c r="L17" s="21"/>
    </row>
    <row r="18" spans="1:12" ht="18" customHeight="1">
      <c r="A18" s="23" t="s">
        <v>48</v>
      </c>
      <c r="B18" s="53"/>
      <c r="C18" s="64" t="s">
        <v>126</v>
      </c>
      <c r="D18" s="61">
        <v>1</v>
      </c>
      <c r="E18" s="9" t="s">
        <v>25</v>
      </c>
      <c r="F18" s="62"/>
      <c r="G18" s="10">
        <f t="shared" si="2"/>
        <v>0</v>
      </c>
      <c r="H18" s="10"/>
      <c r="I18" s="11">
        <f t="shared" si="3"/>
        <v>0</v>
      </c>
      <c r="L18" s="21"/>
    </row>
    <row r="19" spans="1:12" ht="18" customHeight="1">
      <c r="A19" s="23" t="s">
        <v>58</v>
      </c>
      <c r="B19" s="53"/>
      <c r="C19" s="60" t="s">
        <v>127</v>
      </c>
      <c r="D19" s="61">
        <v>4</v>
      </c>
      <c r="E19" s="9" t="s">
        <v>25</v>
      </c>
      <c r="F19" s="62"/>
      <c r="G19" s="10">
        <f t="shared" si="2"/>
        <v>0</v>
      </c>
      <c r="H19" s="10"/>
      <c r="I19" s="11">
        <f t="shared" si="3"/>
        <v>0</v>
      </c>
      <c r="L19" s="21"/>
    </row>
    <row r="20" spans="1:12" ht="18" customHeight="1">
      <c r="A20" s="23" t="s">
        <v>59</v>
      </c>
      <c r="B20" s="53"/>
      <c r="C20" s="60" t="s">
        <v>129</v>
      </c>
      <c r="D20" s="61">
        <v>12</v>
      </c>
      <c r="E20" s="9" t="s">
        <v>26</v>
      </c>
      <c r="F20" s="62"/>
      <c r="G20" s="10">
        <f t="shared" si="2"/>
        <v>0</v>
      </c>
      <c r="H20" s="10"/>
      <c r="I20" s="11">
        <f t="shared" si="3"/>
        <v>0</v>
      </c>
      <c r="L20" s="21"/>
    </row>
    <row r="21" spans="1:12" ht="18" customHeight="1">
      <c r="A21" s="23" t="s">
        <v>60</v>
      </c>
      <c r="B21" s="53"/>
      <c r="C21" s="60" t="s">
        <v>130</v>
      </c>
      <c r="D21" s="61">
        <v>12</v>
      </c>
      <c r="E21" s="61" t="s">
        <v>25</v>
      </c>
      <c r="F21" s="59"/>
      <c r="G21" s="10">
        <f t="shared" si="2"/>
        <v>0</v>
      </c>
      <c r="H21" s="62"/>
      <c r="I21" s="11">
        <f t="shared" si="3"/>
        <v>0</v>
      </c>
      <c r="L21" s="21"/>
    </row>
    <row r="22" spans="1:12" ht="18" customHeight="1">
      <c r="A22" s="23" t="s">
        <v>61</v>
      </c>
      <c r="B22" s="53"/>
      <c r="C22" s="60" t="s">
        <v>131</v>
      </c>
      <c r="D22" s="61">
        <v>9</v>
      </c>
      <c r="E22" s="61" t="s">
        <v>25</v>
      </c>
      <c r="F22" s="59"/>
      <c r="G22" s="10">
        <f t="shared" si="2"/>
        <v>0</v>
      </c>
      <c r="H22" s="62"/>
      <c r="I22" s="11">
        <f t="shared" si="3"/>
        <v>0</v>
      </c>
      <c r="L22" s="21"/>
    </row>
    <row r="23" spans="1:12" ht="18" customHeight="1">
      <c r="A23" s="23" t="s">
        <v>62</v>
      </c>
      <c r="B23" s="53"/>
      <c r="C23" s="60" t="s">
        <v>132</v>
      </c>
      <c r="D23" s="61">
        <v>9</v>
      </c>
      <c r="E23" s="61" t="s">
        <v>25</v>
      </c>
      <c r="F23" s="59"/>
      <c r="G23" s="10">
        <f t="shared" si="2"/>
        <v>0</v>
      </c>
      <c r="H23" s="62"/>
      <c r="I23" s="11">
        <f t="shared" si="3"/>
        <v>0</v>
      </c>
      <c r="L23" s="21"/>
    </row>
    <row r="24" spans="1:12" ht="18" customHeight="1">
      <c r="A24" s="23" t="s">
        <v>63</v>
      </c>
      <c r="B24" s="53"/>
      <c r="C24" s="60" t="s">
        <v>133</v>
      </c>
      <c r="D24" s="61">
        <v>9</v>
      </c>
      <c r="E24" s="61" t="s">
        <v>25</v>
      </c>
      <c r="F24" s="59"/>
      <c r="G24" s="10">
        <f t="shared" si="2"/>
        <v>0</v>
      </c>
      <c r="H24" s="62"/>
      <c r="I24" s="11">
        <f t="shared" si="3"/>
        <v>0</v>
      </c>
      <c r="L24" s="21"/>
    </row>
    <row r="25" spans="1:12" ht="24" customHeight="1">
      <c r="A25" s="23" t="s">
        <v>64</v>
      </c>
      <c r="B25" s="53"/>
      <c r="C25" s="52" t="s">
        <v>15</v>
      </c>
      <c r="D25" s="58">
        <v>52</v>
      </c>
      <c r="E25" s="58" t="s">
        <v>25</v>
      </c>
      <c r="F25" s="55"/>
      <c r="G25" s="10">
        <f t="shared" si="0"/>
        <v>0</v>
      </c>
      <c r="H25" s="55"/>
      <c r="I25" s="11">
        <f t="shared" si="1"/>
        <v>0</v>
      </c>
      <c r="L25" s="21"/>
    </row>
    <row r="26" spans="1:12" ht="24" customHeight="1">
      <c r="A26" s="23" t="s">
        <v>65</v>
      </c>
      <c r="B26" s="53"/>
      <c r="C26" s="52" t="s">
        <v>89</v>
      </c>
      <c r="D26" s="58">
        <v>4</v>
      </c>
      <c r="E26" s="9" t="s">
        <v>26</v>
      </c>
      <c r="F26" s="55"/>
      <c r="G26" s="10">
        <f t="shared" si="0"/>
        <v>0</v>
      </c>
      <c r="H26" s="55"/>
      <c r="I26" s="11">
        <f t="shared" si="1"/>
        <v>0</v>
      </c>
      <c r="L26" s="21"/>
    </row>
    <row r="27" spans="1:12" ht="24" customHeight="1">
      <c r="A27" s="23" t="s">
        <v>66</v>
      </c>
      <c r="B27" s="12"/>
      <c r="C27" s="52" t="s">
        <v>88</v>
      </c>
      <c r="D27" s="58">
        <v>39</v>
      </c>
      <c r="E27" s="9" t="s">
        <v>26</v>
      </c>
      <c r="F27" s="55"/>
      <c r="G27" s="10">
        <f t="shared" ref="G27:G28" si="4">D27*F27</f>
        <v>0</v>
      </c>
      <c r="H27" s="55"/>
      <c r="I27" s="11">
        <f t="shared" ref="I27:I28" si="5">D27*H27</f>
        <v>0</v>
      </c>
      <c r="L27" s="21"/>
    </row>
    <row r="28" spans="1:12" ht="18" customHeight="1">
      <c r="A28" s="23" t="s">
        <v>67</v>
      </c>
      <c r="B28" s="68"/>
      <c r="C28" s="69" t="s">
        <v>90</v>
      </c>
      <c r="D28" s="70">
        <v>1</v>
      </c>
      <c r="E28" s="63" t="s">
        <v>27</v>
      </c>
      <c r="F28" s="71"/>
      <c r="G28" s="72">
        <f t="shared" si="4"/>
        <v>0</v>
      </c>
      <c r="H28" s="71"/>
      <c r="I28" s="73">
        <f t="shared" si="5"/>
        <v>0</v>
      </c>
      <c r="L28" s="21"/>
    </row>
    <row r="29" spans="1:12" ht="18" customHeight="1">
      <c r="A29" s="23" t="s">
        <v>68</v>
      </c>
      <c r="B29" s="68"/>
      <c r="C29" s="74" t="s">
        <v>31</v>
      </c>
      <c r="D29" s="63">
        <v>9</v>
      </c>
      <c r="E29" s="63" t="s">
        <v>26</v>
      </c>
      <c r="F29" s="72"/>
      <c r="G29" s="72">
        <f t="shared" si="0"/>
        <v>0</v>
      </c>
      <c r="H29" s="72"/>
      <c r="I29" s="73">
        <f t="shared" si="1"/>
        <v>0</v>
      </c>
      <c r="L29" s="21"/>
    </row>
    <row r="30" spans="1:12" ht="18" customHeight="1">
      <c r="A30" s="23" t="s">
        <v>69</v>
      </c>
      <c r="B30" s="12"/>
      <c r="C30" s="74" t="s">
        <v>91</v>
      </c>
      <c r="D30" s="63">
        <v>15</v>
      </c>
      <c r="E30" s="63" t="s">
        <v>26</v>
      </c>
      <c r="F30" s="72"/>
      <c r="G30" s="72">
        <f t="shared" ref="G30" si="6">D30*F30</f>
        <v>0</v>
      </c>
      <c r="H30" s="72"/>
      <c r="I30" s="73">
        <f t="shared" ref="I30" si="7">D30*H30</f>
        <v>0</v>
      </c>
      <c r="L30" s="21"/>
    </row>
    <row r="31" spans="1:12" ht="18" customHeight="1">
      <c r="A31" s="23" t="s">
        <v>70</v>
      </c>
      <c r="B31" s="12"/>
      <c r="C31" s="8" t="s">
        <v>92</v>
      </c>
      <c r="D31" s="63">
        <v>24</v>
      </c>
      <c r="E31" s="63" t="s">
        <v>26</v>
      </c>
      <c r="F31" s="72"/>
      <c r="G31" s="72">
        <f t="shared" ref="G31:G32" si="8">D31*F31</f>
        <v>0</v>
      </c>
      <c r="H31" s="72"/>
      <c r="I31" s="73">
        <f t="shared" ref="I31:I32" si="9">D31*H31</f>
        <v>0</v>
      </c>
      <c r="L31" s="21"/>
    </row>
    <row r="32" spans="1:12" ht="18" customHeight="1">
      <c r="A32" s="23" t="s">
        <v>71</v>
      </c>
      <c r="B32" s="12"/>
      <c r="C32" s="8" t="s">
        <v>93</v>
      </c>
      <c r="D32" s="63">
        <v>24</v>
      </c>
      <c r="E32" s="63" t="s">
        <v>26</v>
      </c>
      <c r="F32" s="72"/>
      <c r="G32" s="72">
        <f t="shared" si="8"/>
        <v>0</v>
      </c>
      <c r="H32" s="72"/>
      <c r="I32" s="73">
        <f t="shared" si="9"/>
        <v>0</v>
      </c>
      <c r="L32" s="21"/>
    </row>
    <row r="33" spans="1:12" ht="18" customHeight="1">
      <c r="A33" s="23" t="s">
        <v>72</v>
      </c>
      <c r="B33" s="12"/>
      <c r="C33" s="8" t="s">
        <v>82</v>
      </c>
      <c r="D33" s="9">
        <v>4</v>
      </c>
      <c r="E33" s="9" t="s">
        <v>25</v>
      </c>
      <c r="F33" s="65"/>
      <c r="G33" s="10">
        <f t="shared" si="0"/>
        <v>0</v>
      </c>
      <c r="H33" s="65"/>
      <c r="I33" s="11">
        <f t="shared" si="1"/>
        <v>0</v>
      </c>
      <c r="L33" s="21"/>
    </row>
    <row r="34" spans="1:12" ht="18" customHeight="1">
      <c r="A34" s="23" t="s">
        <v>73</v>
      </c>
      <c r="B34" s="12"/>
      <c r="C34" s="8" t="s">
        <v>83</v>
      </c>
      <c r="D34" s="9">
        <v>4</v>
      </c>
      <c r="E34" s="9" t="s">
        <v>25</v>
      </c>
      <c r="F34" s="65"/>
      <c r="G34" s="10">
        <f t="shared" si="0"/>
        <v>0</v>
      </c>
      <c r="H34" s="65"/>
      <c r="I34" s="11">
        <f t="shared" si="1"/>
        <v>0</v>
      </c>
      <c r="L34" s="21"/>
    </row>
    <row r="35" spans="1:12" ht="18" customHeight="1">
      <c r="A35" s="23" t="s">
        <v>74</v>
      </c>
      <c r="B35" s="12"/>
      <c r="C35" s="8" t="s">
        <v>119</v>
      </c>
      <c r="D35" s="9">
        <v>47</v>
      </c>
      <c r="E35" s="9" t="s">
        <v>26</v>
      </c>
      <c r="F35" s="65"/>
      <c r="G35" s="10">
        <f t="shared" si="0"/>
        <v>0</v>
      </c>
      <c r="H35" s="65"/>
      <c r="I35" s="11">
        <f t="shared" si="1"/>
        <v>0</v>
      </c>
      <c r="L35" s="21"/>
    </row>
    <row r="36" spans="1:12" ht="18" customHeight="1">
      <c r="A36" s="23" t="s">
        <v>75</v>
      </c>
      <c r="B36" s="7"/>
      <c r="C36" s="8" t="s">
        <v>46</v>
      </c>
      <c r="D36" s="9">
        <v>1</v>
      </c>
      <c r="E36" s="9" t="s">
        <v>27</v>
      </c>
      <c r="F36" s="10"/>
      <c r="G36" s="10">
        <f t="shared" ref="G36" si="10">D36*F36</f>
        <v>0</v>
      </c>
      <c r="H36" s="10"/>
      <c r="I36" s="11">
        <f t="shared" ref="I36" si="11">D36*H36</f>
        <v>0</v>
      </c>
      <c r="L36" s="21"/>
    </row>
    <row r="37" spans="1:12" ht="12.75" customHeight="1" thickBot="1">
      <c r="A37" s="103"/>
      <c r="B37" s="104"/>
      <c r="C37" s="104"/>
      <c r="D37" s="104"/>
      <c r="E37" s="104"/>
      <c r="F37" s="104"/>
      <c r="G37" s="104"/>
      <c r="H37" s="104"/>
      <c r="I37" s="105"/>
    </row>
    <row r="38" spans="1:12" ht="14.25" thickTop="1" thickBot="1">
      <c r="A38" s="13" t="s">
        <v>5</v>
      </c>
      <c r="B38" s="14"/>
      <c r="C38" s="14"/>
      <c r="D38" s="15"/>
      <c r="E38" s="15"/>
      <c r="F38" s="99">
        <f>SUM(G6:G36)</f>
        <v>0</v>
      </c>
      <c r="G38" s="100"/>
      <c r="H38" s="101">
        <f>SUM(I6:I36)</f>
        <v>0</v>
      </c>
      <c r="I38" s="102"/>
    </row>
    <row r="39" spans="1:12" ht="14.25" thickTop="1" thickBot="1">
      <c r="A39" s="16" t="s">
        <v>12</v>
      </c>
      <c r="B39" s="17"/>
      <c r="C39" s="17"/>
      <c r="D39" s="18"/>
      <c r="E39" s="18"/>
      <c r="F39" s="96">
        <f>ROUND(F38+H38,0)</f>
        <v>0</v>
      </c>
      <c r="G39" s="97"/>
      <c r="H39" s="97"/>
      <c r="I39" s="98"/>
    </row>
    <row r="40" spans="1:12" ht="12.75" thickTop="1"/>
    <row r="41" spans="1:12">
      <c r="K41" s="21"/>
    </row>
  </sheetData>
  <mergeCells count="13">
    <mergeCell ref="F39:I39"/>
    <mergeCell ref="A37:I37"/>
    <mergeCell ref="H3:I3"/>
    <mergeCell ref="A5:I5"/>
    <mergeCell ref="F38:G38"/>
    <mergeCell ref="H38:I38"/>
    <mergeCell ref="B1:G1"/>
    <mergeCell ref="A3:A4"/>
    <mergeCell ref="B3:B4"/>
    <mergeCell ref="C3:C4"/>
    <mergeCell ref="D3:D4"/>
    <mergeCell ref="E3:E4"/>
    <mergeCell ref="F3:G3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UKS</vt:lpstr>
      <vt:lpstr>SP</vt:lpstr>
      <vt:lpstr>Trasy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2021-08-31T13:13:21Z</cp:lastPrinted>
  <dcterms:created xsi:type="dcterms:W3CDTF">2012-10-12T13:18:39Z</dcterms:created>
  <dcterms:modified xsi:type="dcterms:W3CDTF">2021-08-31T13:13:28Z</dcterms:modified>
</cp:coreProperties>
</file>